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审定表" sheetId="2" r:id="rId1"/>
    <sheet name="Sheet1" sheetId="1" r:id="rId2"/>
  </sheets>
  <externalReferences>
    <externalReference r:id="rId3"/>
  </externalReferences>
  <definedNames>
    <definedName name="aa">EVALUATE([1]其他费用计算表!#REF!)</definedName>
    <definedName name="_xlnm.Print_Area" localSheetId="0">审定表!$A$1:$G$240</definedName>
  </definedNames>
  <calcPr calcId="144525"/>
</workbook>
</file>

<file path=xl/sharedStrings.xml><?xml version="1.0" encoding="utf-8"?>
<sst xmlns="http://schemas.openxmlformats.org/spreadsheetml/2006/main" count="353" uniqueCount="191">
  <si>
    <r>
      <rPr>
        <sz val="16"/>
        <rFont val="黑体"/>
        <charset val="134"/>
      </rPr>
      <t>附件</t>
    </r>
  </si>
  <si>
    <r>
      <rPr>
        <b/>
        <sz val="18"/>
        <rFont val="宋体"/>
        <charset val="134"/>
      </rPr>
      <t>贵州理工学院新校区未建部分建设项目（三期）</t>
    </r>
    <r>
      <rPr>
        <b/>
        <sz val="18"/>
        <rFont val="Times New Roman"/>
        <charset val="134"/>
      </rPr>
      <t xml:space="preserve"> 
</t>
    </r>
    <r>
      <rPr>
        <b/>
        <sz val="18"/>
        <rFont val="宋体"/>
        <charset val="134"/>
      </rPr>
      <t>工程概算审定表</t>
    </r>
  </si>
  <si>
    <r>
      <rPr>
        <sz val="12"/>
        <rFont val="宋体"/>
        <charset val="134"/>
      </rPr>
      <t>单位：万元</t>
    </r>
  </si>
  <si>
    <r>
      <rPr>
        <sz val="12"/>
        <rFont val="方正小标宋_GBK"/>
        <charset val="134"/>
      </rPr>
      <t>序号</t>
    </r>
  </si>
  <si>
    <t>工程或费用名称</t>
  </si>
  <si>
    <r>
      <rPr>
        <sz val="12"/>
        <rFont val="方正小标宋_GBK"/>
        <charset val="134"/>
      </rPr>
      <t>建筑工程费</t>
    </r>
  </si>
  <si>
    <r>
      <rPr>
        <sz val="12"/>
        <rFont val="方正小标宋_GBK"/>
        <charset val="134"/>
      </rPr>
      <t>安装工程及设备购置费</t>
    </r>
  </si>
  <si>
    <r>
      <rPr>
        <sz val="12"/>
        <rFont val="方正小标宋_GBK"/>
        <charset val="134"/>
      </rPr>
      <t>其他费用</t>
    </r>
  </si>
  <si>
    <r>
      <rPr>
        <sz val="12"/>
        <rFont val="方正小标宋_GBK"/>
        <charset val="134"/>
      </rPr>
      <t>合计</t>
    </r>
  </si>
  <si>
    <t>备注</t>
  </si>
  <si>
    <t>一</t>
  </si>
  <si>
    <t>工程费用</t>
  </si>
  <si>
    <t>（一）</t>
  </si>
  <si>
    <t>主体工程</t>
  </si>
  <si>
    <t>F-01会堂+师生活动中心</t>
  </si>
  <si>
    <t>建筑及装饰工程</t>
  </si>
  <si>
    <t>给排水工程</t>
  </si>
  <si>
    <t>消防工程</t>
  </si>
  <si>
    <t>强电（电气）工程</t>
  </si>
  <si>
    <t>通风及空调工程</t>
  </si>
  <si>
    <t>电梯工程</t>
  </si>
  <si>
    <t>抗震支架</t>
  </si>
  <si>
    <t>D-01科技实验大楼</t>
  </si>
  <si>
    <t>H-03北书院学生食堂</t>
  </si>
  <si>
    <t>I-02后勤附属用房</t>
  </si>
  <si>
    <t>E-01校综合楼+学院楼</t>
  </si>
  <si>
    <t>E-01校综合楼+学院楼-主楼</t>
  </si>
  <si>
    <t>5.1.1</t>
  </si>
  <si>
    <t>5.1.2</t>
  </si>
  <si>
    <t>5.1.3</t>
  </si>
  <si>
    <t>5.1.4</t>
  </si>
  <si>
    <t>5.1.5</t>
  </si>
  <si>
    <t>5.1.6</t>
  </si>
  <si>
    <t>5.1.7</t>
  </si>
  <si>
    <t>E-01校综合楼+学院楼-地下室</t>
  </si>
  <si>
    <t>5.2.1</t>
  </si>
  <si>
    <t>5.2.2</t>
  </si>
  <si>
    <t>5.2.3</t>
  </si>
  <si>
    <t>5.2.4</t>
  </si>
  <si>
    <t>5.2.5</t>
  </si>
  <si>
    <t>通风工程</t>
  </si>
  <si>
    <t>5.2.6</t>
  </si>
  <si>
    <t>H-01北书院学生宿舍/H-02北书院学生宿舍</t>
  </si>
  <si>
    <t>H-01北书院学生宿舍-1号宿舍</t>
  </si>
  <si>
    <t>6.1.1</t>
  </si>
  <si>
    <t>6.1.2</t>
  </si>
  <si>
    <t>6.1.3</t>
  </si>
  <si>
    <t>6.1.4</t>
  </si>
  <si>
    <t>6.1.5</t>
  </si>
  <si>
    <t>6.1.6</t>
  </si>
  <si>
    <t>6.1.7</t>
  </si>
  <si>
    <t>H-01北书院学生宿舍-2号宿舍</t>
  </si>
  <si>
    <t>6.2.1</t>
  </si>
  <si>
    <t>6.2.2</t>
  </si>
  <si>
    <t>6.2.3</t>
  </si>
  <si>
    <t>6.2.4</t>
  </si>
  <si>
    <t>6.2.5</t>
  </si>
  <si>
    <t>6.2.6</t>
  </si>
  <si>
    <t>6.2.7</t>
  </si>
  <si>
    <t>H-01北书院学生宿舍-3号宿舍</t>
  </si>
  <si>
    <t>6.3.1</t>
  </si>
  <si>
    <t>6.3.2</t>
  </si>
  <si>
    <t>6.3.3</t>
  </si>
  <si>
    <t>6.3.4</t>
  </si>
  <si>
    <t>6.3.5</t>
  </si>
  <si>
    <t>6.3.6</t>
  </si>
  <si>
    <t>6.3.7</t>
  </si>
  <si>
    <t>H-02北书院学生宿舍-1号宿舍</t>
  </si>
  <si>
    <t>6.4.1</t>
  </si>
  <si>
    <t>6.4.2</t>
  </si>
  <si>
    <t>6.4.3</t>
  </si>
  <si>
    <t>6.4.4</t>
  </si>
  <si>
    <t>6.4.5</t>
  </si>
  <si>
    <t>6.4.6</t>
  </si>
  <si>
    <t>6.4.7</t>
  </si>
  <si>
    <t>H-02北书院学生宿舍-2号宿舍</t>
  </si>
  <si>
    <t>6.5.1</t>
  </si>
  <si>
    <t>6.5.2</t>
  </si>
  <si>
    <t>6.5.3</t>
  </si>
  <si>
    <t>6.5.4</t>
  </si>
  <si>
    <t>6.5.5</t>
  </si>
  <si>
    <t>6.5.6</t>
  </si>
  <si>
    <t>6.5.7</t>
  </si>
  <si>
    <t>H-02北书院学生宿舍-3号宿舍</t>
  </si>
  <si>
    <t>6.6.1</t>
  </si>
  <si>
    <t>6.6.2</t>
  </si>
  <si>
    <t>6.6.3</t>
  </si>
  <si>
    <t>6.6.4</t>
  </si>
  <si>
    <t>6.6.5</t>
  </si>
  <si>
    <t>6.6.6</t>
  </si>
  <si>
    <t>6.6.7</t>
  </si>
  <si>
    <t>H-02北书院学生宿舍-4号宿舍</t>
  </si>
  <si>
    <t>6.7.1</t>
  </si>
  <si>
    <t>6.7.2</t>
  </si>
  <si>
    <t>6.7.3</t>
  </si>
  <si>
    <t>6.7.4</t>
  </si>
  <si>
    <t>6.7.5</t>
  </si>
  <si>
    <t>6.7.6</t>
  </si>
  <si>
    <t>6.7.7</t>
  </si>
  <si>
    <t>C-01北书院学院楼</t>
  </si>
  <si>
    <t>C-01北书院学院楼-主楼</t>
  </si>
  <si>
    <t>7.1.1</t>
  </si>
  <si>
    <t>7.1.2</t>
  </si>
  <si>
    <t>7.1.3</t>
  </si>
  <si>
    <t>7.1.4</t>
  </si>
  <si>
    <t>7.1.5</t>
  </si>
  <si>
    <t>7.1.6</t>
  </si>
  <si>
    <t>7.1.7</t>
  </si>
  <si>
    <t>C-01北书院学院楼-地下室</t>
  </si>
  <si>
    <t>7.2.1</t>
  </si>
  <si>
    <t>7.2.2</t>
  </si>
  <si>
    <t>7.2.3</t>
  </si>
  <si>
    <t>7.2.4</t>
  </si>
  <si>
    <t>7.2.5</t>
  </si>
  <si>
    <t>7.2.6</t>
  </si>
  <si>
    <t>C-02北书院学院楼</t>
  </si>
  <si>
    <t>C-02北书院学院楼-主楼</t>
  </si>
  <si>
    <t>8.1.1</t>
  </si>
  <si>
    <t>8.1.2</t>
  </si>
  <si>
    <t>8.1.3</t>
  </si>
  <si>
    <t>8.1.4</t>
  </si>
  <si>
    <t>8.1.5</t>
  </si>
  <si>
    <t>8.1.6</t>
  </si>
  <si>
    <t>8.1.7</t>
  </si>
  <si>
    <t>C-02北书院学院楼-地下室</t>
  </si>
  <si>
    <t>8.2.1</t>
  </si>
  <si>
    <t>8.2.2</t>
  </si>
  <si>
    <t>8.2.3</t>
  </si>
  <si>
    <t>8.2.4</t>
  </si>
  <si>
    <t>8.2.5</t>
  </si>
  <si>
    <t>8.2.6</t>
  </si>
  <si>
    <t>C-03北书院学院楼</t>
  </si>
  <si>
    <t>C-04北书院学院楼</t>
  </si>
  <si>
    <t>C-06北书院学院楼</t>
  </si>
  <si>
    <t>B-01北书院公共教室</t>
  </si>
  <si>
    <t>B-01北书院公共教室-主楼</t>
  </si>
  <si>
    <t>12.1.1</t>
  </si>
  <si>
    <t>12.1.2</t>
  </si>
  <si>
    <t>12.1.3</t>
  </si>
  <si>
    <t>12.1.4</t>
  </si>
  <si>
    <t>12.1.5</t>
  </si>
  <si>
    <t>12.1.6</t>
  </si>
  <si>
    <t>12.1.7</t>
  </si>
  <si>
    <t>B-01北书院公共教室-地下室</t>
  </si>
  <si>
    <t>12.2.1</t>
  </si>
  <si>
    <t>12.2.2</t>
  </si>
  <si>
    <t>12.2.3</t>
  </si>
  <si>
    <t>12.2.4</t>
  </si>
  <si>
    <t>12.2.5</t>
  </si>
  <si>
    <t>12.2.6</t>
  </si>
  <si>
    <t>D-02实验实训中心</t>
  </si>
  <si>
    <t>G-01体育观看台</t>
  </si>
  <si>
    <t>G-02体育馆</t>
  </si>
  <si>
    <t>二号大门、三号大门</t>
  </si>
  <si>
    <r>
      <rPr>
        <b/>
        <sz val="12"/>
        <rFont val="仿宋_GB2312"/>
        <charset val="134"/>
      </rPr>
      <t>（二）</t>
    </r>
  </si>
  <si>
    <t>室外工程</t>
  </si>
  <si>
    <t>场平土石方工程</t>
  </si>
  <si>
    <t>室外体育设施</t>
  </si>
  <si>
    <t>校园配套附属工程</t>
  </si>
  <si>
    <t>校内道路及桥梁</t>
  </si>
  <si>
    <t>防护工程</t>
  </si>
  <si>
    <t>总图强电工程</t>
  </si>
  <si>
    <t>校园内部燃气管道工程</t>
  </si>
  <si>
    <t>弱电工程（广播、监控、综合布线等）</t>
  </si>
  <si>
    <t>其他附属工程</t>
  </si>
  <si>
    <t>二</t>
  </si>
  <si>
    <t>工程建设其他费</t>
  </si>
  <si>
    <t>项目建设管理费</t>
  </si>
  <si>
    <t>前期咨询费</t>
  </si>
  <si>
    <t>工程勘察费</t>
  </si>
  <si>
    <t>工程设计费</t>
  </si>
  <si>
    <t>工程监理费</t>
  </si>
  <si>
    <t>施工图审查费</t>
  </si>
  <si>
    <t>招标代理费</t>
  </si>
  <si>
    <t>工程量清单及控制价编制费</t>
  </si>
  <si>
    <t>全过程造价控制咨询服务费</t>
  </si>
  <si>
    <t>场地准备及临时设施费</t>
  </si>
  <si>
    <t>桩基等检测费</t>
  </si>
  <si>
    <t>多测合一费</t>
  </si>
  <si>
    <t>水土保持方案编制、施工期监测及竣工验收评价费</t>
  </si>
  <si>
    <t>林木采伐作业设计费</t>
  </si>
  <si>
    <t>地质灾害评估费</t>
  </si>
  <si>
    <t>交通影响评价报告编制费</t>
  </si>
  <si>
    <t>文物勘探发掘费</t>
  </si>
  <si>
    <t>洪水影响评价报告编制费</t>
  </si>
  <si>
    <t>土壤污染状况调查报告费</t>
  </si>
  <si>
    <t>城市基础设施配套费</t>
  </si>
  <si>
    <t>三</t>
  </si>
  <si>
    <t>基本预备费</t>
  </si>
  <si>
    <t>四</t>
  </si>
  <si>
    <t>总投资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</si>
</sst>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6"/>
      <name val="Times New Roman"/>
      <charset val="134"/>
    </font>
    <font>
      <sz val="15"/>
      <name val="Times New Roman"/>
      <charset val="0"/>
    </font>
    <font>
      <b/>
      <sz val="18"/>
      <name val="Times New Roman"/>
      <charset val="134"/>
    </font>
    <font>
      <b/>
      <sz val="16"/>
      <name val="宋体"/>
      <charset val="0"/>
    </font>
    <font>
      <b/>
      <sz val="16"/>
      <name val="Times New Roman"/>
      <charset val="0"/>
    </font>
    <font>
      <sz val="12"/>
      <name val="Times New Roman"/>
      <charset val="0"/>
    </font>
    <font>
      <sz val="12"/>
      <name val="方正小标宋_GBK"/>
      <charset val="134"/>
    </font>
    <font>
      <b/>
      <sz val="16"/>
      <name val="方正小标宋_GBK"/>
      <charset val="134"/>
    </font>
    <font>
      <b/>
      <sz val="12"/>
      <name val="方正小标宋_GBK"/>
      <charset val="134"/>
    </font>
    <font>
      <b/>
      <sz val="12"/>
      <name val="Times New Roman"/>
      <charset val="134"/>
    </font>
    <font>
      <sz val="12"/>
      <name val="仿宋_GB2312"/>
      <charset val="134"/>
    </font>
    <font>
      <b/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黑体"/>
      <charset val="134"/>
    </font>
    <font>
      <b/>
      <sz val="18"/>
      <name val="宋体"/>
      <charset val="134"/>
    </font>
    <font>
      <b/>
      <sz val="12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2" borderId="2" applyNumberFormat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2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76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037;&#20316;&#36164;&#26009;\2022&#24180;\&#27010;&#31639;&#39033;&#30446;\2&#12289;&#36149;&#24030;&#29702;&#24037;&#23398;&#38498;&#26032;&#26657;&#21306;&#19977;&#26399;&#24314;&#35774;&#39033;&#30446;&#27010;&#31639;\&#36149;&#24030;&#29702;&#24037;&#23398;&#38498;&#26032;&#26657;&#21306;&#19977;&#26399;&#24314;&#35774;&#39033;&#30446;&#25991;&#20214;\0&#12289;&#36149;&#24030;&#29702;&#24037;&#23398;&#38498;&#27010;&#31639;&#25972;&#20307;&#27719;&#24635;20220218&#65288;&#19977;&#26399;&#65289;\&#36149;&#24030;&#29702;&#24037;&#23398;&#38498;&#26032;&#26657;&#21306;&#19977;&#26399;&#24314;&#35774;&#39033;&#30446;&#27010;&#31639;2022&#24180;6&#26376;28&#26085;\&#31532;1&#20876;%20&#27010;&#31639;&#27719;&#24635;&#34920;&#21450;&#35828;&#26126;\5&#12289;&#27719;&#24635;&#34920;202206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录入"/>
      <sheetName val="Sheet7"/>
      <sheetName val="总概算表"/>
      <sheetName val="其他费用计算表"/>
      <sheetName val="综合概算表"/>
      <sheetName val="三期可研与概算对比表"/>
      <sheetName val="调整格式版 (拆分架空层与地下室) (无实施阶段) (2)"/>
      <sheetName val="贵州理工学院新校区（明细表）"/>
      <sheetName val="三期总对比表 (2)"/>
      <sheetName val="三期总对比表 (精简版)"/>
      <sheetName val="Sheet4"/>
      <sheetName val="超额分析原因"/>
      <sheetName val="Sheet6"/>
      <sheetName val="师生扉页"/>
      <sheetName val="科技扉页"/>
      <sheetName val="食堂扉页"/>
      <sheetName val="宿舍扉页"/>
      <sheetName val="后勤扉页"/>
      <sheetName val="Sheet5"/>
      <sheetName val="水土保持费"/>
      <sheetName val="Sheet3"/>
      <sheetName val="建设单位管理费1"/>
      <sheetName val="建设监理管理费1"/>
      <sheetName val="前期咨询费1"/>
      <sheetName val="工程设计收费基价表1"/>
      <sheetName val="环境影响评价费1"/>
      <sheetName val="招投标代理费1"/>
      <sheetName val="造价费用"/>
      <sheetName val="Sheet1"/>
      <sheetName val="Sheet2"/>
    </sheetNames>
    <sheetDataSet>
      <sheetData sheetId="0" refreshError="1"/>
      <sheetData sheetId="1" refreshError="1"/>
      <sheetData sheetId="2" refreshError="1">
        <row r="25">
          <cell r="E25">
            <v>203.73</v>
          </cell>
        </row>
        <row r="26">
          <cell r="E26">
            <v>365.01</v>
          </cell>
        </row>
        <row r="27">
          <cell r="E27">
            <v>266.5</v>
          </cell>
        </row>
        <row r="28">
          <cell r="E28">
            <v>221.51</v>
          </cell>
        </row>
        <row r="29">
          <cell r="E29">
            <v>69.81</v>
          </cell>
        </row>
        <row r="30">
          <cell r="E30">
            <v>48.97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40"/>
  <sheetViews>
    <sheetView tabSelected="1" view="pageBreakPreview" zoomScale="130" zoomScaleNormal="100" workbookViewId="0">
      <pane ySplit="1" topLeftCell="A2" activePane="bottomLeft" state="frozen"/>
      <selection/>
      <selection pane="bottomLeft" activeCell="B48" sqref="B48"/>
    </sheetView>
  </sheetViews>
  <sheetFormatPr defaultColWidth="9.77777777777778" defaultRowHeight="15.6" outlineLevelCol="6"/>
  <cols>
    <col min="1" max="1" width="9.53703703703704" style="3" customWidth="1"/>
    <col min="2" max="2" width="31.3333333333333" style="2" customWidth="1"/>
    <col min="3" max="3" width="14" style="4" customWidth="1"/>
    <col min="4" max="4" width="15.4537037037037" style="4" customWidth="1"/>
    <col min="5" max="5" width="11.7037037037037" style="3" customWidth="1"/>
    <col min="6" max="6" width="14.6851851851852" style="5" customWidth="1"/>
    <col min="7" max="7" width="8.97222222222222" style="2" customWidth="1"/>
    <col min="8" max="9" width="11.7777777777778" style="2"/>
    <col min="10" max="16384" width="9.77777777777778" style="2"/>
  </cols>
  <sheetData>
    <row r="1" ht="20" customHeight="1" spans="1:7">
      <c r="A1" s="6" t="s">
        <v>0</v>
      </c>
      <c r="B1" s="7"/>
      <c r="C1" s="8"/>
      <c r="D1" s="8"/>
      <c r="E1" s="9"/>
      <c r="F1" s="10"/>
      <c r="G1" s="11"/>
    </row>
    <row r="2" ht="55" customHeight="1" spans="1:7">
      <c r="A2" s="12" t="s">
        <v>1</v>
      </c>
      <c r="B2" s="13"/>
      <c r="C2" s="14"/>
      <c r="D2" s="14"/>
      <c r="E2" s="14"/>
      <c r="F2" s="14"/>
      <c r="G2" s="15"/>
    </row>
    <row r="3" ht="16" customHeight="1" spans="1:7">
      <c r="A3" s="16"/>
      <c r="B3" s="17"/>
      <c r="C3" s="17"/>
      <c r="D3" s="17"/>
      <c r="E3" s="18"/>
      <c r="F3" s="10" t="s">
        <v>2</v>
      </c>
      <c r="G3" s="19"/>
    </row>
    <row r="4" ht="31" customHeight="1" spans="1:7">
      <c r="A4" s="20" t="s">
        <v>3</v>
      </c>
      <c r="B4" s="21" t="s">
        <v>4</v>
      </c>
      <c r="C4" s="20" t="s">
        <v>5</v>
      </c>
      <c r="D4" s="20" t="s">
        <v>6</v>
      </c>
      <c r="E4" s="20" t="s">
        <v>7</v>
      </c>
      <c r="F4" s="20" t="s">
        <v>8</v>
      </c>
      <c r="G4" s="21" t="s">
        <v>9</v>
      </c>
    </row>
    <row r="5" ht="20" customHeight="1" spans="1:7">
      <c r="A5" s="22" t="s">
        <v>10</v>
      </c>
      <c r="B5" s="23" t="s">
        <v>11</v>
      </c>
      <c r="C5" s="24">
        <f>C6+C208</f>
        <v>111066.48</v>
      </c>
      <c r="D5" s="24">
        <f>D6+D208</f>
        <v>27232.31</v>
      </c>
      <c r="E5" s="24"/>
      <c r="F5" s="25">
        <f>SUM(C5:E5)</f>
        <v>138298.79</v>
      </c>
      <c r="G5" s="26"/>
    </row>
    <row r="6" ht="20" customHeight="1" spans="1:7">
      <c r="A6" s="27" t="s">
        <v>12</v>
      </c>
      <c r="B6" s="28" t="s">
        <v>13</v>
      </c>
      <c r="C6" s="24">
        <f>C7+C15+C23+C31+C38+C54+C111+C127+C143+C151+C159+C167+C183+C191+C198+C206</f>
        <v>87975.46</v>
      </c>
      <c r="D6" s="24">
        <f>D7+D15+D23+D31+D38+D54+D111+D127+D143+D151+D159+D167+D183+D191+D198+D206</f>
        <v>21300.31</v>
      </c>
      <c r="E6" s="24"/>
      <c r="F6" s="25">
        <f>SUM(C6:E6)</f>
        <v>109275.77</v>
      </c>
      <c r="G6" s="26"/>
    </row>
    <row r="7" ht="20" customHeight="1" spans="1:7">
      <c r="A7" s="24">
        <v>1</v>
      </c>
      <c r="B7" s="28" t="s">
        <v>14</v>
      </c>
      <c r="C7" s="24">
        <f>SUM(C8:C14)</f>
        <v>4640.35</v>
      </c>
      <c r="D7" s="24">
        <f>SUM(D8:D14)</f>
        <v>2043.49</v>
      </c>
      <c r="E7" s="24"/>
      <c r="F7" s="25">
        <f t="shared" ref="F5:F68" si="0">SUM(C7:E7)</f>
        <v>6683.84</v>
      </c>
      <c r="G7" s="26"/>
    </row>
    <row r="8" ht="20" customHeight="1" outlineLevel="1" spans="1:7">
      <c r="A8" s="29">
        <v>1.1</v>
      </c>
      <c r="B8" s="30" t="s">
        <v>15</v>
      </c>
      <c r="C8" s="29">
        <v>4640.35</v>
      </c>
      <c r="D8" s="29"/>
      <c r="E8" s="29"/>
      <c r="F8" s="25">
        <f t="shared" si="0"/>
        <v>4640.35</v>
      </c>
      <c r="G8" s="26"/>
    </row>
    <row r="9" ht="20" customHeight="1" outlineLevel="1" spans="1:7">
      <c r="A9" s="29">
        <v>1.2</v>
      </c>
      <c r="B9" s="30" t="s">
        <v>16</v>
      </c>
      <c r="C9" s="29"/>
      <c r="D9" s="29">
        <v>159.97</v>
      </c>
      <c r="E9" s="29"/>
      <c r="F9" s="25">
        <f t="shared" si="0"/>
        <v>159.97</v>
      </c>
      <c r="G9" s="26"/>
    </row>
    <row r="10" ht="20" customHeight="1" outlineLevel="1" spans="1:7">
      <c r="A10" s="29">
        <v>1.3</v>
      </c>
      <c r="B10" s="30" t="s">
        <v>17</v>
      </c>
      <c r="C10" s="29"/>
      <c r="D10" s="29">
        <v>307.74</v>
      </c>
      <c r="E10" s="29"/>
      <c r="F10" s="25">
        <f t="shared" si="0"/>
        <v>307.74</v>
      </c>
      <c r="G10" s="26"/>
    </row>
    <row r="11" ht="20" customHeight="1" outlineLevel="1" spans="1:7">
      <c r="A11" s="29">
        <v>1.4</v>
      </c>
      <c r="B11" s="30" t="s">
        <v>18</v>
      </c>
      <c r="C11" s="29"/>
      <c r="D11" s="29">
        <v>802.55</v>
      </c>
      <c r="E11" s="29"/>
      <c r="F11" s="25">
        <f t="shared" si="0"/>
        <v>802.55</v>
      </c>
      <c r="G11" s="26"/>
    </row>
    <row r="12" ht="20" customHeight="1" outlineLevel="1" spans="1:7">
      <c r="A12" s="29">
        <v>1.5</v>
      </c>
      <c r="B12" s="30" t="s">
        <v>19</v>
      </c>
      <c r="C12" s="29"/>
      <c r="D12" s="29">
        <v>683.84</v>
      </c>
      <c r="E12" s="29"/>
      <c r="F12" s="25">
        <f t="shared" si="0"/>
        <v>683.84</v>
      </c>
      <c r="G12" s="26"/>
    </row>
    <row r="13" ht="20" customHeight="1" outlineLevel="1" spans="1:7">
      <c r="A13" s="29">
        <v>1.6</v>
      </c>
      <c r="B13" s="30" t="s">
        <v>20</v>
      </c>
      <c r="C13" s="29"/>
      <c r="D13" s="29">
        <v>48.04</v>
      </c>
      <c r="E13" s="29"/>
      <c r="F13" s="25">
        <f t="shared" si="0"/>
        <v>48.04</v>
      </c>
      <c r="G13" s="26"/>
    </row>
    <row r="14" ht="20" customHeight="1" outlineLevel="1" spans="1:7">
      <c r="A14" s="29">
        <v>1.7</v>
      </c>
      <c r="B14" s="30" t="s">
        <v>21</v>
      </c>
      <c r="C14" s="29"/>
      <c r="D14" s="29">
        <v>41.35</v>
      </c>
      <c r="E14" s="29"/>
      <c r="F14" s="25">
        <f t="shared" si="0"/>
        <v>41.35</v>
      </c>
      <c r="G14" s="26"/>
    </row>
    <row r="15" ht="20" customHeight="1" spans="1:7">
      <c r="A15" s="24">
        <v>2</v>
      </c>
      <c r="B15" s="28" t="s">
        <v>22</v>
      </c>
      <c r="C15" s="24">
        <f>SUM(C16:C22)</f>
        <v>6004.62</v>
      </c>
      <c r="D15" s="24">
        <f>SUM(D16:D22)</f>
        <v>2474.04</v>
      </c>
      <c r="E15" s="24"/>
      <c r="F15" s="25">
        <f t="shared" si="0"/>
        <v>8478.66</v>
      </c>
      <c r="G15" s="26"/>
    </row>
    <row r="16" ht="20" customHeight="1" outlineLevel="1" spans="1:7">
      <c r="A16" s="29">
        <v>2.1</v>
      </c>
      <c r="B16" s="30" t="s">
        <v>15</v>
      </c>
      <c r="C16" s="29">
        <v>6004.62</v>
      </c>
      <c r="D16" s="29"/>
      <c r="E16" s="29"/>
      <c r="F16" s="25">
        <f t="shared" si="0"/>
        <v>6004.62</v>
      </c>
      <c r="G16" s="26"/>
    </row>
    <row r="17" ht="20" customHeight="1" outlineLevel="1" spans="1:7">
      <c r="A17" s="29">
        <v>2.2</v>
      </c>
      <c r="B17" s="30" t="s">
        <v>16</v>
      </c>
      <c r="C17" s="29"/>
      <c r="D17" s="20">
        <v>255.3</v>
      </c>
      <c r="E17" s="29"/>
      <c r="F17" s="25">
        <f t="shared" si="0"/>
        <v>255.3</v>
      </c>
      <c r="G17" s="26"/>
    </row>
    <row r="18" ht="20" customHeight="1" outlineLevel="1" spans="1:7">
      <c r="A18" s="29">
        <v>2.3</v>
      </c>
      <c r="B18" s="30" t="s">
        <v>17</v>
      </c>
      <c r="C18" s="29"/>
      <c r="D18" s="29">
        <v>444.78</v>
      </c>
      <c r="E18" s="29"/>
      <c r="F18" s="25">
        <f t="shared" si="0"/>
        <v>444.78</v>
      </c>
      <c r="G18" s="26"/>
    </row>
    <row r="19" ht="20" customHeight="1" outlineLevel="1" spans="1:7">
      <c r="A19" s="29">
        <v>2.4</v>
      </c>
      <c r="B19" s="30" t="s">
        <v>18</v>
      </c>
      <c r="C19" s="29"/>
      <c r="D19" s="29">
        <v>463.56</v>
      </c>
      <c r="E19" s="29"/>
      <c r="F19" s="25">
        <f t="shared" si="0"/>
        <v>463.56</v>
      </c>
      <c r="G19" s="26"/>
    </row>
    <row r="20" ht="20" customHeight="1" outlineLevel="1" spans="1:7">
      <c r="A20" s="29">
        <v>2.5</v>
      </c>
      <c r="B20" s="30" t="s">
        <v>19</v>
      </c>
      <c r="C20" s="29"/>
      <c r="D20" s="29">
        <v>1122.78</v>
      </c>
      <c r="E20" s="29"/>
      <c r="F20" s="25">
        <f t="shared" si="0"/>
        <v>1122.78</v>
      </c>
      <c r="G20" s="26"/>
    </row>
    <row r="21" ht="20" customHeight="1" outlineLevel="1" spans="1:7">
      <c r="A21" s="29">
        <v>2.6</v>
      </c>
      <c r="B21" s="30" t="s">
        <v>20</v>
      </c>
      <c r="C21" s="29"/>
      <c r="D21" s="29">
        <v>111.77</v>
      </c>
      <c r="E21" s="29"/>
      <c r="F21" s="25">
        <f t="shared" si="0"/>
        <v>111.77</v>
      </c>
      <c r="G21" s="26"/>
    </row>
    <row r="22" ht="20" customHeight="1" outlineLevel="1" spans="1:7">
      <c r="A22" s="29">
        <v>2.7</v>
      </c>
      <c r="B22" s="30" t="s">
        <v>21</v>
      </c>
      <c r="C22" s="29"/>
      <c r="D22" s="29">
        <v>75.85</v>
      </c>
      <c r="E22" s="29"/>
      <c r="F22" s="25">
        <f t="shared" si="0"/>
        <v>75.85</v>
      </c>
      <c r="G22" s="26"/>
    </row>
    <row r="23" ht="20" customHeight="1" spans="1:7">
      <c r="A23" s="24">
        <v>3</v>
      </c>
      <c r="B23" s="28" t="s">
        <v>23</v>
      </c>
      <c r="C23" s="24">
        <f>SUM(C24:C30)</f>
        <v>3631.87</v>
      </c>
      <c r="D23" s="24">
        <f>SUM(D24:D30)</f>
        <v>1175.53</v>
      </c>
      <c r="E23" s="24"/>
      <c r="F23" s="25">
        <f t="shared" si="0"/>
        <v>4807.4</v>
      </c>
      <c r="G23" s="26"/>
    </row>
    <row r="24" ht="20" customHeight="1" outlineLevel="1" spans="1:7">
      <c r="A24" s="29">
        <v>3.1</v>
      </c>
      <c r="B24" s="30" t="s">
        <v>15</v>
      </c>
      <c r="C24" s="29">
        <v>3631.87</v>
      </c>
      <c r="D24" s="29"/>
      <c r="E24" s="29"/>
      <c r="F24" s="25">
        <f t="shared" si="0"/>
        <v>3631.87</v>
      </c>
      <c r="G24" s="26"/>
    </row>
    <row r="25" ht="20" customHeight="1" outlineLevel="1" spans="1:7">
      <c r="A25" s="29">
        <v>3.2</v>
      </c>
      <c r="B25" s="30" t="s">
        <v>16</v>
      </c>
      <c r="C25" s="29"/>
      <c r="D25" s="29">
        <f>[1]总概算表!E25</f>
        <v>203.73</v>
      </c>
      <c r="E25" s="29"/>
      <c r="F25" s="25">
        <f t="shared" si="0"/>
        <v>203.73</v>
      </c>
      <c r="G25" s="26"/>
    </row>
    <row r="26" ht="20" customHeight="1" outlineLevel="1" spans="1:7">
      <c r="A26" s="29">
        <v>3.3</v>
      </c>
      <c r="B26" s="30" t="s">
        <v>17</v>
      </c>
      <c r="C26" s="29"/>
      <c r="D26" s="29">
        <f>[1]总概算表!E26</f>
        <v>365.01</v>
      </c>
      <c r="E26" s="29"/>
      <c r="F26" s="25">
        <f t="shared" si="0"/>
        <v>365.01</v>
      </c>
      <c r="G26" s="26"/>
    </row>
    <row r="27" ht="20" customHeight="1" outlineLevel="1" spans="1:7">
      <c r="A27" s="29">
        <v>3.4</v>
      </c>
      <c r="B27" s="30" t="s">
        <v>18</v>
      </c>
      <c r="C27" s="29"/>
      <c r="D27" s="20">
        <f>[1]总概算表!E27</f>
        <v>266.5</v>
      </c>
      <c r="E27" s="29"/>
      <c r="F27" s="25">
        <f t="shared" si="0"/>
        <v>266.5</v>
      </c>
      <c r="G27" s="26"/>
    </row>
    <row r="28" ht="20" customHeight="1" outlineLevel="1" spans="1:7">
      <c r="A28" s="29">
        <v>3.5</v>
      </c>
      <c r="B28" s="30" t="s">
        <v>19</v>
      </c>
      <c r="C28" s="29"/>
      <c r="D28" s="29">
        <f>[1]总概算表!E28</f>
        <v>221.51</v>
      </c>
      <c r="E28" s="29"/>
      <c r="F28" s="25">
        <f t="shared" si="0"/>
        <v>221.51</v>
      </c>
      <c r="G28" s="26"/>
    </row>
    <row r="29" ht="20" customHeight="1" outlineLevel="1" spans="1:7">
      <c r="A29" s="29">
        <v>3.6</v>
      </c>
      <c r="B29" s="30" t="s">
        <v>20</v>
      </c>
      <c r="C29" s="29"/>
      <c r="D29" s="29">
        <f>[1]总概算表!E29</f>
        <v>69.81</v>
      </c>
      <c r="E29" s="29"/>
      <c r="F29" s="25">
        <f t="shared" si="0"/>
        <v>69.81</v>
      </c>
      <c r="G29" s="26"/>
    </row>
    <row r="30" ht="20" customHeight="1" outlineLevel="1" spans="1:7">
      <c r="A30" s="29">
        <v>3.7</v>
      </c>
      <c r="B30" s="30" t="s">
        <v>21</v>
      </c>
      <c r="C30" s="29"/>
      <c r="D30" s="29">
        <f>[1]总概算表!E30</f>
        <v>48.97</v>
      </c>
      <c r="E30" s="29"/>
      <c r="F30" s="25">
        <f t="shared" si="0"/>
        <v>48.97</v>
      </c>
      <c r="G30" s="26"/>
    </row>
    <row r="31" ht="20" customHeight="1" spans="1:7">
      <c r="A31" s="24">
        <v>4</v>
      </c>
      <c r="B31" s="28" t="s">
        <v>24</v>
      </c>
      <c r="C31" s="24">
        <f>SUM(C32:C37)</f>
        <v>749.93</v>
      </c>
      <c r="D31" s="24">
        <f>SUM(D32:D37)</f>
        <v>232.76</v>
      </c>
      <c r="E31" s="24"/>
      <c r="F31" s="25">
        <f t="shared" si="0"/>
        <v>982.69</v>
      </c>
      <c r="G31" s="26"/>
    </row>
    <row r="32" ht="20" customHeight="1" outlineLevel="1" spans="1:7">
      <c r="A32" s="29">
        <v>4.1</v>
      </c>
      <c r="B32" s="30" t="s">
        <v>15</v>
      </c>
      <c r="C32" s="29">
        <v>749.93</v>
      </c>
      <c r="D32" s="29"/>
      <c r="E32" s="29"/>
      <c r="F32" s="25">
        <f t="shared" si="0"/>
        <v>749.93</v>
      </c>
      <c r="G32" s="26"/>
    </row>
    <row r="33" ht="20" customHeight="1" outlineLevel="1" spans="1:7">
      <c r="A33" s="29">
        <v>4.2</v>
      </c>
      <c r="B33" s="30" t="s">
        <v>16</v>
      </c>
      <c r="C33" s="29"/>
      <c r="D33" s="29">
        <v>33.19</v>
      </c>
      <c r="E33" s="29"/>
      <c r="F33" s="25">
        <f t="shared" si="0"/>
        <v>33.19</v>
      </c>
      <c r="G33" s="26"/>
    </row>
    <row r="34" ht="20" customHeight="1" outlineLevel="1" spans="1:7">
      <c r="A34" s="29">
        <v>4.3</v>
      </c>
      <c r="B34" s="30" t="s">
        <v>17</v>
      </c>
      <c r="C34" s="29"/>
      <c r="D34" s="29">
        <v>51.71</v>
      </c>
      <c r="E34" s="29"/>
      <c r="F34" s="25">
        <f t="shared" si="0"/>
        <v>51.71</v>
      </c>
      <c r="G34" s="26"/>
    </row>
    <row r="35" ht="20" customHeight="1" outlineLevel="1" spans="1:7">
      <c r="A35" s="29">
        <v>4.4</v>
      </c>
      <c r="B35" s="30" t="s">
        <v>18</v>
      </c>
      <c r="C35" s="29"/>
      <c r="D35" s="20">
        <v>65.1</v>
      </c>
      <c r="E35" s="29"/>
      <c r="F35" s="25">
        <f t="shared" si="0"/>
        <v>65.1</v>
      </c>
      <c r="G35" s="26"/>
    </row>
    <row r="36" ht="20" customHeight="1" outlineLevel="1" spans="1:7">
      <c r="A36" s="29">
        <v>4.5</v>
      </c>
      <c r="B36" s="30" t="s">
        <v>19</v>
      </c>
      <c r="C36" s="29"/>
      <c r="D36" s="20">
        <v>75.1</v>
      </c>
      <c r="E36" s="29"/>
      <c r="F36" s="25">
        <f t="shared" si="0"/>
        <v>75.1</v>
      </c>
      <c r="G36" s="26"/>
    </row>
    <row r="37" ht="20" customHeight="1" outlineLevel="1" spans="1:7">
      <c r="A37" s="29">
        <v>4.6</v>
      </c>
      <c r="B37" s="30" t="s">
        <v>21</v>
      </c>
      <c r="C37" s="29"/>
      <c r="D37" s="29">
        <v>7.66</v>
      </c>
      <c r="E37" s="29"/>
      <c r="F37" s="25">
        <f t="shared" si="0"/>
        <v>7.66</v>
      </c>
      <c r="G37" s="26"/>
    </row>
    <row r="38" ht="20" customHeight="1" spans="1:7">
      <c r="A38" s="24">
        <v>5</v>
      </c>
      <c r="B38" s="28" t="s">
        <v>25</v>
      </c>
      <c r="C38" s="24">
        <f>C39+C47</f>
        <v>8085.27</v>
      </c>
      <c r="D38" s="24">
        <f>D39+D47</f>
        <v>2240.48</v>
      </c>
      <c r="E38" s="24"/>
      <c r="F38" s="25">
        <f t="shared" si="0"/>
        <v>10325.75</v>
      </c>
      <c r="G38" s="26"/>
    </row>
    <row r="39" ht="20" customHeight="1" outlineLevel="1" spans="1:7">
      <c r="A39" s="24">
        <v>5.1</v>
      </c>
      <c r="B39" s="28" t="s">
        <v>26</v>
      </c>
      <c r="C39" s="24">
        <f>SUM(C40:C46)</f>
        <v>5297.16</v>
      </c>
      <c r="D39" s="25">
        <f>SUM(D40:D46)</f>
        <v>1775</v>
      </c>
      <c r="E39" s="29"/>
      <c r="F39" s="25">
        <f t="shared" si="0"/>
        <v>7072.16</v>
      </c>
      <c r="G39" s="26"/>
    </row>
    <row r="40" ht="20" customHeight="1" outlineLevel="1" spans="1:7">
      <c r="A40" s="29" t="s">
        <v>27</v>
      </c>
      <c r="B40" s="30" t="s">
        <v>15</v>
      </c>
      <c r="C40" s="29">
        <v>5297.16</v>
      </c>
      <c r="D40" s="29"/>
      <c r="E40" s="29"/>
      <c r="F40" s="25">
        <f t="shared" si="0"/>
        <v>5297.16</v>
      </c>
      <c r="G40" s="26"/>
    </row>
    <row r="41" ht="20" customHeight="1" outlineLevel="1" spans="1:7">
      <c r="A41" s="29" t="s">
        <v>28</v>
      </c>
      <c r="B41" s="30" t="s">
        <v>16</v>
      </c>
      <c r="C41" s="29"/>
      <c r="D41" s="29">
        <v>197.79</v>
      </c>
      <c r="E41" s="29"/>
      <c r="F41" s="25">
        <f t="shared" si="0"/>
        <v>197.79</v>
      </c>
      <c r="G41" s="26"/>
    </row>
    <row r="42" ht="20" customHeight="1" outlineLevel="1" spans="1:7">
      <c r="A42" s="29" t="s">
        <v>29</v>
      </c>
      <c r="B42" s="30" t="s">
        <v>17</v>
      </c>
      <c r="C42" s="29"/>
      <c r="D42" s="29">
        <v>461.12</v>
      </c>
      <c r="E42" s="29"/>
      <c r="F42" s="25">
        <f t="shared" si="0"/>
        <v>461.12</v>
      </c>
      <c r="G42" s="26"/>
    </row>
    <row r="43" ht="20" customHeight="1" outlineLevel="1" spans="1:7">
      <c r="A43" s="29" t="s">
        <v>30</v>
      </c>
      <c r="B43" s="30" t="s">
        <v>18</v>
      </c>
      <c r="C43" s="29"/>
      <c r="D43" s="29">
        <v>402.74</v>
      </c>
      <c r="E43" s="29"/>
      <c r="F43" s="25">
        <f t="shared" si="0"/>
        <v>402.74</v>
      </c>
      <c r="G43" s="26"/>
    </row>
    <row r="44" ht="20" customHeight="1" outlineLevel="1" spans="1:7">
      <c r="A44" s="29" t="s">
        <v>31</v>
      </c>
      <c r="B44" s="30" t="s">
        <v>19</v>
      </c>
      <c r="C44" s="29"/>
      <c r="D44" s="29">
        <v>587.91</v>
      </c>
      <c r="E44" s="29"/>
      <c r="F44" s="25">
        <f t="shared" si="0"/>
        <v>587.91</v>
      </c>
      <c r="G44" s="26"/>
    </row>
    <row r="45" ht="20" customHeight="1" outlineLevel="1" spans="1:7">
      <c r="A45" s="29" t="s">
        <v>32</v>
      </c>
      <c r="B45" s="30" t="s">
        <v>20</v>
      </c>
      <c r="C45" s="29"/>
      <c r="D45" s="20">
        <v>112</v>
      </c>
      <c r="E45" s="29"/>
      <c r="F45" s="25">
        <f t="shared" si="0"/>
        <v>112</v>
      </c>
      <c r="G45" s="26"/>
    </row>
    <row r="46" ht="20" customHeight="1" outlineLevel="1" spans="1:7">
      <c r="A46" s="29" t="s">
        <v>33</v>
      </c>
      <c r="B46" s="30" t="s">
        <v>21</v>
      </c>
      <c r="C46" s="29"/>
      <c r="D46" s="29">
        <v>13.44</v>
      </c>
      <c r="E46" s="29"/>
      <c r="F46" s="25">
        <f t="shared" si="0"/>
        <v>13.44</v>
      </c>
      <c r="G46" s="26"/>
    </row>
    <row r="47" ht="20" customHeight="1" outlineLevel="1" spans="1:7">
      <c r="A47" s="24">
        <v>5.2</v>
      </c>
      <c r="B47" s="28" t="s">
        <v>34</v>
      </c>
      <c r="C47" s="24">
        <f>SUM(C48:C53)</f>
        <v>2788.11</v>
      </c>
      <c r="D47" s="24">
        <f>SUM(D48:D53)</f>
        <v>465.48</v>
      </c>
      <c r="E47" s="29"/>
      <c r="F47" s="25">
        <f t="shared" si="0"/>
        <v>3253.59</v>
      </c>
      <c r="G47" s="26"/>
    </row>
    <row r="48" ht="20" customHeight="1" outlineLevel="1" spans="1:7">
      <c r="A48" s="29" t="s">
        <v>35</v>
      </c>
      <c r="B48" s="30" t="s">
        <v>15</v>
      </c>
      <c r="C48" s="29">
        <v>2788.11</v>
      </c>
      <c r="D48" s="29"/>
      <c r="E48" s="29"/>
      <c r="F48" s="25">
        <f t="shared" si="0"/>
        <v>2788.11</v>
      </c>
      <c r="G48" s="26"/>
    </row>
    <row r="49" ht="20" customHeight="1" outlineLevel="1" spans="1:7">
      <c r="A49" s="29" t="s">
        <v>36</v>
      </c>
      <c r="B49" s="30" t="s">
        <v>16</v>
      </c>
      <c r="C49" s="29"/>
      <c r="D49" s="29">
        <v>90.15</v>
      </c>
      <c r="E49" s="29"/>
      <c r="F49" s="25">
        <f t="shared" si="0"/>
        <v>90.15</v>
      </c>
      <c r="G49" s="26"/>
    </row>
    <row r="50" ht="20" customHeight="1" outlineLevel="1" spans="1:7">
      <c r="A50" s="29" t="s">
        <v>37</v>
      </c>
      <c r="B50" s="30" t="s">
        <v>17</v>
      </c>
      <c r="C50" s="29"/>
      <c r="D50" s="29">
        <v>157.17</v>
      </c>
      <c r="E50" s="29"/>
      <c r="F50" s="25">
        <f t="shared" si="0"/>
        <v>157.17</v>
      </c>
      <c r="G50" s="26"/>
    </row>
    <row r="51" ht="20" customHeight="1" outlineLevel="1" spans="1:7">
      <c r="A51" s="29" t="s">
        <v>38</v>
      </c>
      <c r="B51" s="30" t="s">
        <v>18</v>
      </c>
      <c r="C51" s="29"/>
      <c r="D51" s="29">
        <v>139.85</v>
      </c>
      <c r="E51" s="29"/>
      <c r="F51" s="25">
        <f t="shared" si="0"/>
        <v>139.85</v>
      </c>
      <c r="G51" s="26"/>
    </row>
    <row r="52" ht="20" customHeight="1" outlineLevel="1" spans="1:7">
      <c r="A52" s="29" t="s">
        <v>39</v>
      </c>
      <c r="B52" s="30" t="s">
        <v>40</v>
      </c>
      <c r="C52" s="29"/>
      <c r="D52" s="29">
        <v>62.85</v>
      </c>
      <c r="E52" s="29"/>
      <c r="F52" s="25">
        <f t="shared" si="0"/>
        <v>62.85</v>
      </c>
      <c r="G52" s="26"/>
    </row>
    <row r="53" ht="20" customHeight="1" outlineLevel="1" spans="1:7">
      <c r="A53" s="29" t="s">
        <v>41</v>
      </c>
      <c r="B53" s="30" t="s">
        <v>21</v>
      </c>
      <c r="C53" s="29"/>
      <c r="D53" s="29">
        <v>15.46</v>
      </c>
      <c r="E53" s="29"/>
      <c r="F53" s="25">
        <f t="shared" si="0"/>
        <v>15.46</v>
      </c>
      <c r="G53" s="26"/>
    </row>
    <row r="54" ht="37" customHeight="1" spans="1:7">
      <c r="A54" s="24">
        <v>6</v>
      </c>
      <c r="B54" s="28" t="s">
        <v>42</v>
      </c>
      <c r="C54" s="24">
        <f>C55+C63+C71+C79+C87+C95+C103</f>
        <v>24476.35</v>
      </c>
      <c r="D54" s="24">
        <f>D55+D63+D71+D79+D87+D95+D103</f>
        <v>5404.38</v>
      </c>
      <c r="E54" s="24"/>
      <c r="F54" s="25">
        <f t="shared" si="0"/>
        <v>29880.73</v>
      </c>
      <c r="G54" s="26"/>
    </row>
    <row r="55" ht="33" customHeight="1" outlineLevel="1" spans="1:7">
      <c r="A55" s="24">
        <v>6.1</v>
      </c>
      <c r="B55" s="28" t="s">
        <v>43</v>
      </c>
      <c r="C55" s="24">
        <f>SUM(C56:C62)</f>
        <v>1824.05</v>
      </c>
      <c r="D55" s="24">
        <f>SUM(D56:D62)</f>
        <v>420.88</v>
      </c>
      <c r="E55" s="29"/>
      <c r="F55" s="25">
        <f t="shared" si="0"/>
        <v>2244.93</v>
      </c>
      <c r="G55" s="26"/>
    </row>
    <row r="56" ht="20" customHeight="1" outlineLevel="1" spans="1:7">
      <c r="A56" s="29" t="s">
        <v>44</v>
      </c>
      <c r="B56" s="30" t="s">
        <v>15</v>
      </c>
      <c r="C56" s="29">
        <v>1824.05</v>
      </c>
      <c r="D56" s="29"/>
      <c r="E56" s="29"/>
      <c r="F56" s="25">
        <f t="shared" si="0"/>
        <v>1824.05</v>
      </c>
      <c r="G56" s="26"/>
    </row>
    <row r="57" ht="20" customHeight="1" outlineLevel="1" spans="1:7">
      <c r="A57" s="29" t="s">
        <v>45</v>
      </c>
      <c r="B57" s="30" t="s">
        <v>16</v>
      </c>
      <c r="C57" s="29"/>
      <c r="D57" s="29">
        <v>127.83</v>
      </c>
      <c r="E57" s="29"/>
      <c r="F57" s="25">
        <f t="shared" si="0"/>
        <v>127.83</v>
      </c>
      <c r="G57" s="26"/>
    </row>
    <row r="58" ht="20" customHeight="1" outlineLevel="1" spans="1:7">
      <c r="A58" s="29" t="s">
        <v>46</v>
      </c>
      <c r="B58" s="30" t="s">
        <v>17</v>
      </c>
      <c r="C58" s="29"/>
      <c r="D58" s="29">
        <v>116.57</v>
      </c>
      <c r="E58" s="29"/>
      <c r="F58" s="25">
        <f t="shared" si="0"/>
        <v>116.57</v>
      </c>
      <c r="G58" s="26"/>
    </row>
    <row r="59" ht="20" customHeight="1" outlineLevel="1" spans="1:7">
      <c r="A59" s="29" t="s">
        <v>47</v>
      </c>
      <c r="B59" s="30" t="s">
        <v>18</v>
      </c>
      <c r="C59" s="29"/>
      <c r="D59" s="29">
        <v>116.39</v>
      </c>
      <c r="E59" s="29"/>
      <c r="F59" s="25">
        <f t="shared" si="0"/>
        <v>116.39</v>
      </c>
      <c r="G59" s="26"/>
    </row>
    <row r="60" ht="20" customHeight="1" outlineLevel="1" spans="1:7">
      <c r="A60" s="29" t="s">
        <v>48</v>
      </c>
      <c r="B60" s="30" t="s">
        <v>40</v>
      </c>
      <c r="C60" s="29"/>
      <c r="D60" s="29">
        <v>12.16</v>
      </c>
      <c r="E60" s="29"/>
      <c r="F60" s="25">
        <f t="shared" si="0"/>
        <v>12.16</v>
      </c>
      <c r="G60" s="26"/>
    </row>
    <row r="61" ht="20" customHeight="1" outlineLevel="1" spans="1:7">
      <c r="A61" s="29" t="s">
        <v>49</v>
      </c>
      <c r="B61" s="30" t="s">
        <v>20</v>
      </c>
      <c r="C61" s="29"/>
      <c r="D61" s="29">
        <v>27.66</v>
      </c>
      <c r="E61" s="29"/>
      <c r="F61" s="25">
        <f t="shared" si="0"/>
        <v>27.66</v>
      </c>
      <c r="G61" s="26"/>
    </row>
    <row r="62" ht="20" customHeight="1" outlineLevel="1" spans="1:7">
      <c r="A62" s="29" t="s">
        <v>50</v>
      </c>
      <c r="B62" s="30" t="s">
        <v>21</v>
      </c>
      <c r="C62" s="29"/>
      <c r="D62" s="29">
        <v>20.27</v>
      </c>
      <c r="E62" s="29"/>
      <c r="F62" s="25">
        <f t="shared" si="0"/>
        <v>20.27</v>
      </c>
      <c r="G62" s="26"/>
    </row>
    <row r="63" ht="31" customHeight="1" outlineLevel="1" spans="1:7">
      <c r="A63" s="24">
        <v>6.2</v>
      </c>
      <c r="B63" s="28" t="s">
        <v>51</v>
      </c>
      <c r="C63" s="25">
        <f>SUM(C64:C70)</f>
        <v>1807.3</v>
      </c>
      <c r="D63" s="24">
        <f>SUM(D64:D70)</f>
        <v>415.68</v>
      </c>
      <c r="E63" s="29"/>
      <c r="F63" s="25">
        <f t="shared" si="0"/>
        <v>2222.98</v>
      </c>
      <c r="G63" s="26"/>
    </row>
    <row r="64" ht="20" customHeight="1" outlineLevel="1" spans="1:7">
      <c r="A64" s="29" t="s">
        <v>52</v>
      </c>
      <c r="B64" s="30" t="s">
        <v>15</v>
      </c>
      <c r="C64" s="20">
        <v>1807.3</v>
      </c>
      <c r="D64" s="29"/>
      <c r="E64" s="29"/>
      <c r="F64" s="25">
        <f t="shared" si="0"/>
        <v>1807.3</v>
      </c>
      <c r="G64" s="26"/>
    </row>
    <row r="65" ht="20" customHeight="1" outlineLevel="1" spans="1:7">
      <c r="A65" s="29" t="s">
        <v>53</v>
      </c>
      <c r="B65" s="30" t="s">
        <v>16</v>
      </c>
      <c r="C65" s="29"/>
      <c r="D65" s="29">
        <v>127.83</v>
      </c>
      <c r="E65" s="29"/>
      <c r="F65" s="25">
        <f t="shared" si="0"/>
        <v>127.83</v>
      </c>
      <c r="G65" s="26"/>
    </row>
    <row r="66" ht="20" customHeight="1" outlineLevel="1" spans="1:7">
      <c r="A66" s="29" t="s">
        <v>54</v>
      </c>
      <c r="B66" s="30" t="s">
        <v>17</v>
      </c>
      <c r="C66" s="29"/>
      <c r="D66" s="29">
        <v>111.37</v>
      </c>
      <c r="E66" s="29"/>
      <c r="F66" s="25">
        <f t="shared" si="0"/>
        <v>111.37</v>
      </c>
      <c r="G66" s="26"/>
    </row>
    <row r="67" ht="20" customHeight="1" outlineLevel="1" spans="1:7">
      <c r="A67" s="29" t="s">
        <v>55</v>
      </c>
      <c r="B67" s="30" t="s">
        <v>18</v>
      </c>
      <c r="C67" s="29"/>
      <c r="D67" s="29">
        <v>116.39</v>
      </c>
      <c r="E67" s="29"/>
      <c r="F67" s="25">
        <f t="shared" si="0"/>
        <v>116.39</v>
      </c>
      <c r="G67" s="26"/>
    </row>
    <row r="68" ht="20" customHeight="1" outlineLevel="1" spans="1:7">
      <c r="A68" s="29" t="s">
        <v>56</v>
      </c>
      <c r="B68" s="30" t="s">
        <v>40</v>
      </c>
      <c r="C68" s="29"/>
      <c r="D68" s="29">
        <v>12.16</v>
      </c>
      <c r="E68" s="29"/>
      <c r="F68" s="25">
        <f t="shared" si="0"/>
        <v>12.16</v>
      </c>
      <c r="G68" s="26"/>
    </row>
    <row r="69" ht="20" customHeight="1" outlineLevel="1" spans="1:7">
      <c r="A69" s="29" t="s">
        <v>57</v>
      </c>
      <c r="B69" s="30" t="s">
        <v>20</v>
      </c>
      <c r="C69" s="29"/>
      <c r="D69" s="29">
        <v>27.66</v>
      </c>
      <c r="E69" s="29"/>
      <c r="F69" s="25">
        <f t="shared" ref="F69:F132" si="1">SUM(C69:E69)</f>
        <v>27.66</v>
      </c>
      <c r="G69" s="26"/>
    </row>
    <row r="70" ht="20" customHeight="1" outlineLevel="1" spans="1:7">
      <c r="A70" s="29" t="s">
        <v>58</v>
      </c>
      <c r="B70" s="30" t="s">
        <v>21</v>
      </c>
      <c r="C70" s="29"/>
      <c r="D70" s="29">
        <v>20.27</v>
      </c>
      <c r="E70" s="29"/>
      <c r="F70" s="25">
        <f t="shared" si="1"/>
        <v>20.27</v>
      </c>
      <c r="G70" s="26"/>
    </row>
    <row r="71" ht="32" customHeight="1" outlineLevel="1" spans="1:7">
      <c r="A71" s="24">
        <v>6.3</v>
      </c>
      <c r="B71" s="28" t="s">
        <v>59</v>
      </c>
      <c r="C71" s="25">
        <f>SUM(C72:C78)</f>
        <v>1629.2</v>
      </c>
      <c r="D71" s="24">
        <f>SUM(D72:D78)</f>
        <v>377.05</v>
      </c>
      <c r="E71" s="29"/>
      <c r="F71" s="25">
        <f t="shared" si="1"/>
        <v>2006.25</v>
      </c>
      <c r="G71" s="26"/>
    </row>
    <row r="72" ht="20" customHeight="1" outlineLevel="1" spans="1:7">
      <c r="A72" s="29" t="s">
        <v>60</v>
      </c>
      <c r="B72" s="30" t="s">
        <v>15</v>
      </c>
      <c r="C72" s="20">
        <v>1629.2</v>
      </c>
      <c r="D72" s="29"/>
      <c r="E72" s="29"/>
      <c r="F72" s="25">
        <f t="shared" si="1"/>
        <v>1629.2</v>
      </c>
      <c r="G72" s="26"/>
    </row>
    <row r="73" ht="20" customHeight="1" outlineLevel="1" spans="1:7">
      <c r="A73" s="29" t="s">
        <v>61</v>
      </c>
      <c r="B73" s="30" t="s">
        <v>16</v>
      </c>
      <c r="C73" s="29"/>
      <c r="D73" s="29">
        <v>116.86</v>
      </c>
      <c r="E73" s="29"/>
      <c r="F73" s="25">
        <f t="shared" si="1"/>
        <v>116.86</v>
      </c>
      <c r="G73" s="26"/>
    </row>
    <row r="74" ht="20" customHeight="1" outlineLevel="1" spans="1:7">
      <c r="A74" s="29" t="s">
        <v>62</v>
      </c>
      <c r="B74" s="30" t="s">
        <v>17</v>
      </c>
      <c r="C74" s="29"/>
      <c r="D74" s="29">
        <v>96.12</v>
      </c>
      <c r="E74" s="29"/>
      <c r="F74" s="25">
        <f t="shared" si="1"/>
        <v>96.12</v>
      </c>
      <c r="G74" s="26"/>
    </row>
    <row r="75" ht="20" customHeight="1" outlineLevel="1" spans="1:7">
      <c r="A75" s="29" t="s">
        <v>63</v>
      </c>
      <c r="B75" s="30" t="s">
        <v>18</v>
      </c>
      <c r="C75" s="29"/>
      <c r="D75" s="29">
        <v>107.48</v>
      </c>
      <c r="E75" s="29"/>
      <c r="F75" s="25">
        <f t="shared" si="1"/>
        <v>107.48</v>
      </c>
      <c r="G75" s="26"/>
    </row>
    <row r="76" ht="20" customHeight="1" outlineLevel="1" spans="1:7">
      <c r="A76" s="29" t="s">
        <v>64</v>
      </c>
      <c r="B76" s="30" t="s">
        <v>40</v>
      </c>
      <c r="C76" s="29"/>
      <c r="D76" s="29">
        <v>10.85</v>
      </c>
      <c r="E76" s="29"/>
      <c r="F76" s="25">
        <f t="shared" si="1"/>
        <v>10.85</v>
      </c>
      <c r="G76" s="26"/>
    </row>
    <row r="77" ht="20" customHeight="1" outlineLevel="1" spans="1:7">
      <c r="A77" s="29" t="s">
        <v>65</v>
      </c>
      <c r="B77" s="30" t="s">
        <v>20</v>
      </c>
      <c r="C77" s="29"/>
      <c r="D77" s="29">
        <v>27.66</v>
      </c>
      <c r="E77" s="29"/>
      <c r="F77" s="25">
        <f t="shared" si="1"/>
        <v>27.66</v>
      </c>
      <c r="G77" s="26"/>
    </row>
    <row r="78" ht="20" customHeight="1" outlineLevel="1" spans="1:7">
      <c r="A78" s="29" t="s">
        <v>66</v>
      </c>
      <c r="B78" s="30" t="s">
        <v>21</v>
      </c>
      <c r="C78" s="29"/>
      <c r="D78" s="29">
        <v>18.08</v>
      </c>
      <c r="E78" s="29"/>
      <c r="F78" s="25">
        <f t="shared" si="1"/>
        <v>18.08</v>
      </c>
      <c r="G78" s="26"/>
    </row>
    <row r="79" ht="35" customHeight="1" outlineLevel="1" spans="1:7">
      <c r="A79" s="24">
        <v>6.4</v>
      </c>
      <c r="B79" s="28" t="s">
        <v>67</v>
      </c>
      <c r="C79" s="24">
        <f>SUM(C80:C86)</f>
        <v>5160.25</v>
      </c>
      <c r="D79" s="25">
        <f>SUM(D80:D86)</f>
        <v>1084.4</v>
      </c>
      <c r="E79" s="29"/>
      <c r="F79" s="25">
        <f t="shared" si="1"/>
        <v>6244.65</v>
      </c>
      <c r="G79" s="26"/>
    </row>
    <row r="80" ht="20" customHeight="1" outlineLevel="1" spans="1:7">
      <c r="A80" s="29" t="s">
        <v>68</v>
      </c>
      <c r="B80" s="30" t="s">
        <v>15</v>
      </c>
      <c r="C80" s="29">
        <v>5160.25</v>
      </c>
      <c r="D80" s="29"/>
      <c r="E80" s="29"/>
      <c r="F80" s="25">
        <f t="shared" si="1"/>
        <v>5160.25</v>
      </c>
      <c r="G80" s="26"/>
    </row>
    <row r="81" ht="20" customHeight="1" outlineLevel="1" spans="1:7">
      <c r="A81" s="29" t="s">
        <v>69</v>
      </c>
      <c r="B81" s="30" t="s">
        <v>16</v>
      </c>
      <c r="C81" s="29"/>
      <c r="D81" s="29">
        <v>350.01</v>
      </c>
      <c r="E81" s="29"/>
      <c r="F81" s="25">
        <f t="shared" si="1"/>
        <v>350.01</v>
      </c>
      <c r="G81" s="26"/>
    </row>
    <row r="82" ht="20" customHeight="1" outlineLevel="1" spans="1:7">
      <c r="A82" s="29" t="s">
        <v>70</v>
      </c>
      <c r="B82" s="30" t="s">
        <v>17</v>
      </c>
      <c r="C82" s="29"/>
      <c r="D82" s="29">
        <v>292.99</v>
      </c>
      <c r="E82" s="29"/>
      <c r="F82" s="25">
        <f t="shared" si="1"/>
        <v>292.99</v>
      </c>
      <c r="G82" s="26"/>
    </row>
    <row r="83" ht="20" customHeight="1" outlineLevel="1" spans="1:7">
      <c r="A83" s="29" t="s">
        <v>71</v>
      </c>
      <c r="B83" s="30" t="s">
        <v>18</v>
      </c>
      <c r="C83" s="29"/>
      <c r="D83" s="29">
        <v>323.26</v>
      </c>
      <c r="E83" s="29"/>
      <c r="F83" s="25">
        <f t="shared" si="1"/>
        <v>323.26</v>
      </c>
      <c r="G83" s="26"/>
    </row>
    <row r="84" ht="20" customHeight="1" outlineLevel="1" spans="1:7">
      <c r="A84" s="29" t="s">
        <v>72</v>
      </c>
      <c r="B84" s="30" t="s">
        <v>40</v>
      </c>
      <c r="C84" s="29"/>
      <c r="D84" s="29">
        <v>33.93</v>
      </c>
      <c r="E84" s="29"/>
      <c r="F84" s="25">
        <f t="shared" si="1"/>
        <v>33.93</v>
      </c>
      <c r="G84" s="26"/>
    </row>
    <row r="85" ht="20" customHeight="1" outlineLevel="1" spans="1:7">
      <c r="A85" s="29" t="s">
        <v>73</v>
      </c>
      <c r="B85" s="30" t="s">
        <v>20</v>
      </c>
      <c r="C85" s="29"/>
      <c r="D85" s="29">
        <v>27.66</v>
      </c>
      <c r="E85" s="29"/>
      <c r="F85" s="25">
        <f t="shared" si="1"/>
        <v>27.66</v>
      </c>
      <c r="G85" s="26"/>
    </row>
    <row r="86" ht="20" customHeight="1" outlineLevel="1" spans="1:7">
      <c r="A86" s="29" t="s">
        <v>74</v>
      </c>
      <c r="B86" s="30" t="s">
        <v>21</v>
      </c>
      <c r="C86" s="29"/>
      <c r="D86" s="29">
        <v>56.55</v>
      </c>
      <c r="E86" s="29"/>
      <c r="F86" s="25">
        <f t="shared" si="1"/>
        <v>56.55</v>
      </c>
      <c r="G86" s="26"/>
    </row>
    <row r="87" ht="36" customHeight="1" outlineLevel="1" spans="1:7">
      <c r="A87" s="24">
        <v>6.5</v>
      </c>
      <c r="B87" s="28" t="s">
        <v>75</v>
      </c>
      <c r="C87" s="24">
        <f>SUM(C88:C94)</f>
        <v>3278.62</v>
      </c>
      <c r="D87" s="24">
        <f>SUM(D88:D94)</f>
        <v>737.83</v>
      </c>
      <c r="E87" s="29"/>
      <c r="F87" s="25">
        <f t="shared" si="1"/>
        <v>4016.45</v>
      </c>
      <c r="G87" s="26"/>
    </row>
    <row r="88" ht="20" customHeight="1" outlineLevel="1" spans="1:7">
      <c r="A88" s="29" t="s">
        <v>76</v>
      </c>
      <c r="B88" s="30" t="s">
        <v>15</v>
      </c>
      <c r="C88" s="29">
        <v>3278.62</v>
      </c>
      <c r="D88" s="29"/>
      <c r="E88" s="29"/>
      <c r="F88" s="25">
        <f t="shared" si="1"/>
        <v>3278.62</v>
      </c>
      <c r="G88" s="26"/>
    </row>
    <row r="89" ht="20" customHeight="1" outlineLevel="1" spans="1:7">
      <c r="A89" s="29" t="s">
        <v>77</v>
      </c>
      <c r="B89" s="30" t="s">
        <v>16</v>
      </c>
      <c r="C89" s="29"/>
      <c r="D89" s="29">
        <v>227.41</v>
      </c>
      <c r="E89" s="29"/>
      <c r="F89" s="25">
        <f t="shared" si="1"/>
        <v>227.41</v>
      </c>
      <c r="G89" s="26"/>
    </row>
    <row r="90" ht="20" customHeight="1" outlineLevel="1" spans="1:7">
      <c r="A90" s="29" t="s">
        <v>78</v>
      </c>
      <c r="B90" s="30" t="s">
        <v>17</v>
      </c>
      <c r="C90" s="29"/>
      <c r="D90" s="29">
        <v>188.14</v>
      </c>
      <c r="E90" s="29"/>
      <c r="F90" s="25">
        <f t="shared" si="1"/>
        <v>188.14</v>
      </c>
      <c r="G90" s="26"/>
    </row>
    <row r="91" ht="20" customHeight="1" outlineLevel="1" spans="1:7">
      <c r="A91" s="29" t="s">
        <v>79</v>
      </c>
      <c r="B91" s="30" t="s">
        <v>18</v>
      </c>
      <c r="C91" s="29"/>
      <c r="D91" s="29">
        <v>238.17</v>
      </c>
      <c r="E91" s="29"/>
      <c r="F91" s="25">
        <f t="shared" si="1"/>
        <v>238.17</v>
      </c>
      <c r="G91" s="26"/>
    </row>
    <row r="92" ht="20" customHeight="1" outlineLevel="1" spans="1:7">
      <c r="A92" s="29" t="s">
        <v>80</v>
      </c>
      <c r="B92" s="30" t="s">
        <v>40</v>
      </c>
      <c r="C92" s="29"/>
      <c r="D92" s="29">
        <v>21.17</v>
      </c>
      <c r="E92" s="29"/>
      <c r="F92" s="25">
        <f t="shared" si="1"/>
        <v>21.17</v>
      </c>
      <c r="G92" s="26"/>
    </row>
    <row r="93" ht="20" customHeight="1" outlineLevel="1" spans="1:7">
      <c r="A93" s="29" t="s">
        <v>81</v>
      </c>
      <c r="B93" s="30" t="s">
        <v>20</v>
      </c>
      <c r="C93" s="29"/>
      <c r="D93" s="29">
        <v>27.66</v>
      </c>
      <c r="E93" s="29"/>
      <c r="F93" s="25">
        <f t="shared" si="1"/>
        <v>27.66</v>
      </c>
      <c r="G93" s="26"/>
    </row>
    <row r="94" ht="20" customHeight="1" outlineLevel="1" spans="1:7">
      <c r="A94" s="29" t="s">
        <v>82</v>
      </c>
      <c r="B94" s="30" t="s">
        <v>21</v>
      </c>
      <c r="C94" s="29"/>
      <c r="D94" s="29">
        <v>35.28</v>
      </c>
      <c r="E94" s="29"/>
      <c r="F94" s="25">
        <f t="shared" si="1"/>
        <v>35.28</v>
      </c>
      <c r="G94" s="26"/>
    </row>
    <row r="95" ht="34" customHeight="1" outlineLevel="1" spans="1:7">
      <c r="A95" s="24">
        <v>6.6</v>
      </c>
      <c r="B95" s="28" t="s">
        <v>83</v>
      </c>
      <c r="C95" s="24">
        <f>SUM(C96:C102)</f>
        <v>3172.97</v>
      </c>
      <c r="D95" s="24">
        <f>SUM(D96:D102)</f>
        <v>737.83</v>
      </c>
      <c r="E95" s="29"/>
      <c r="F95" s="25">
        <f t="shared" si="1"/>
        <v>3910.8</v>
      </c>
      <c r="G95" s="26"/>
    </row>
    <row r="96" ht="20" customHeight="1" outlineLevel="1" spans="1:7">
      <c r="A96" s="29" t="s">
        <v>84</v>
      </c>
      <c r="B96" s="30" t="s">
        <v>15</v>
      </c>
      <c r="C96" s="29">
        <v>3172.97</v>
      </c>
      <c r="D96" s="29"/>
      <c r="E96" s="29"/>
      <c r="F96" s="25">
        <f t="shared" si="1"/>
        <v>3172.97</v>
      </c>
      <c r="G96" s="26"/>
    </row>
    <row r="97" ht="20" customHeight="1" outlineLevel="1" spans="1:7">
      <c r="A97" s="29" t="s">
        <v>85</v>
      </c>
      <c r="B97" s="30" t="s">
        <v>16</v>
      </c>
      <c r="C97" s="29"/>
      <c r="D97" s="29">
        <v>227.41</v>
      </c>
      <c r="E97" s="29"/>
      <c r="F97" s="25">
        <f t="shared" si="1"/>
        <v>227.41</v>
      </c>
      <c r="G97" s="26"/>
    </row>
    <row r="98" ht="20" customHeight="1" outlineLevel="1" spans="1:7">
      <c r="A98" s="29" t="s">
        <v>86</v>
      </c>
      <c r="B98" s="30" t="s">
        <v>17</v>
      </c>
      <c r="C98" s="29"/>
      <c r="D98" s="29">
        <v>188.14</v>
      </c>
      <c r="E98" s="29"/>
      <c r="F98" s="25">
        <f t="shared" si="1"/>
        <v>188.14</v>
      </c>
      <c r="G98" s="26"/>
    </row>
    <row r="99" ht="20" customHeight="1" outlineLevel="1" spans="1:7">
      <c r="A99" s="29" t="s">
        <v>87</v>
      </c>
      <c r="B99" s="30" t="s">
        <v>18</v>
      </c>
      <c r="C99" s="29"/>
      <c r="D99" s="29">
        <v>238.17</v>
      </c>
      <c r="E99" s="29"/>
      <c r="F99" s="25">
        <f t="shared" si="1"/>
        <v>238.17</v>
      </c>
      <c r="G99" s="26"/>
    </row>
    <row r="100" ht="20" customHeight="1" outlineLevel="1" spans="1:7">
      <c r="A100" s="29" t="s">
        <v>88</v>
      </c>
      <c r="B100" s="30" t="s">
        <v>40</v>
      </c>
      <c r="C100" s="29"/>
      <c r="D100" s="29">
        <v>21.17</v>
      </c>
      <c r="E100" s="29"/>
      <c r="F100" s="25">
        <f t="shared" si="1"/>
        <v>21.17</v>
      </c>
      <c r="G100" s="26"/>
    </row>
    <row r="101" ht="20" customHeight="1" outlineLevel="1" spans="1:7">
      <c r="A101" s="29" t="s">
        <v>89</v>
      </c>
      <c r="B101" s="30" t="s">
        <v>20</v>
      </c>
      <c r="C101" s="29"/>
      <c r="D101" s="29">
        <v>27.66</v>
      </c>
      <c r="E101" s="29"/>
      <c r="F101" s="25">
        <f t="shared" si="1"/>
        <v>27.66</v>
      </c>
      <c r="G101" s="26"/>
    </row>
    <row r="102" ht="20" customHeight="1" outlineLevel="1" spans="1:7">
      <c r="A102" s="29" t="s">
        <v>90</v>
      </c>
      <c r="B102" s="30" t="s">
        <v>21</v>
      </c>
      <c r="C102" s="29"/>
      <c r="D102" s="29">
        <v>35.28</v>
      </c>
      <c r="E102" s="29"/>
      <c r="F102" s="25">
        <f t="shared" si="1"/>
        <v>35.28</v>
      </c>
      <c r="G102" s="26"/>
    </row>
    <row r="103" ht="31" customHeight="1" outlineLevel="1" spans="1:7">
      <c r="A103" s="24">
        <v>6.7</v>
      </c>
      <c r="B103" s="28" t="s">
        <v>91</v>
      </c>
      <c r="C103" s="24">
        <f>SUM(C104:C110)</f>
        <v>7603.96</v>
      </c>
      <c r="D103" s="24">
        <f>SUM(D104:D110)</f>
        <v>1630.71</v>
      </c>
      <c r="E103" s="29"/>
      <c r="F103" s="25">
        <f t="shared" si="1"/>
        <v>9234.67</v>
      </c>
      <c r="G103" s="26"/>
    </row>
    <row r="104" ht="20" customHeight="1" outlineLevel="1" spans="1:7">
      <c r="A104" s="29" t="s">
        <v>92</v>
      </c>
      <c r="B104" s="30" t="s">
        <v>15</v>
      </c>
      <c r="C104" s="29">
        <v>7603.96</v>
      </c>
      <c r="D104" s="29"/>
      <c r="E104" s="29"/>
      <c r="F104" s="25">
        <f t="shared" si="1"/>
        <v>7603.96</v>
      </c>
      <c r="G104" s="26"/>
    </row>
    <row r="105" ht="20" customHeight="1" outlineLevel="1" spans="1:7">
      <c r="A105" s="29" t="s">
        <v>93</v>
      </c>
      <c r="B105" s="30" t="s">
        <v>16</v>
      </c>
      <c r="C105" s="29"/>
      <c r="D105" s="20">
        <v>539</v>
      </c>
      <c r="E105" s="29"/>
      <c r="F105" s="25">
        <f t="shared" si="1"/>
        <v>539</v>
      </c>
      <c r="G105" s="26"/>
    </row>
    <row r="106" ht="20" customHeight="1" outlineLevel="1" spans="1:7">
      <c r="A106" s="29" t="s">
        <v>94</v>
      </c>
      <c r="B106" s="30" t="s">
        <v>17</v>
      </c>
      <c r="C106" s="29"/>
      <c r="D106" s="29">
        <v>434.33</v>
      </c>
      <c r="E106" s="29"/>
      <c r="F106" s="25">
        <f t="shared" si="1"/>
        <v>434.33</v>
      </c>
      <c r="G106" s="26"/>
    </row>
    <row r="107" ht="20" customHeight="1" outlineLevel="1" spans="1:7">
      <c r="A107" s="29" t="s">
        <v>95</v>
      </c>
      <c r="B107" s="30" t="s">
        <v>18</v>
      </c>
      <c r="C107" s="29"/>
      <c r="D107" s="29">
        <v>457.83</v>
      </c>
      <c r="E107" s="29"/>
      <c r="F107" s="25">
        <f t="shared" si="1"/>
        <v>457.83</v>
      </c>
      <c r="G107" s="26"/>
    </row>
    <row r="108" ht="20" customHeight="1" outlineLevel="1" spans="1:7">
      <c r="A108" s="29" t="s">
        <v>96</v>
      </c>
      <c r="B108" s="30" t="s">
        <v>40</v>
      </c>
      <c r="C108" s="29"/>
      <c r="D108" s="29">
        <v>54.08</v>
      </c>
      <c r="E108" s="29"/>
      <c r="F108" s="25">
        <f t="shared" si="1"/>
        <v>54.08</v>
      </c>
      <c r="G108" s="26"/>
    </row>
    <row r="109" ht="20" customHeight="1" outlineLevel="1" spans="1:7">
      <c r="A109" s="29" t="s">
        <v>97</v>
      </c>
      <c r="B109" s="30" t="s">
        <v>20</v>
      </c>
      <c r="C109" s="29"/>
      <c r="D109" s="29">
        <v>55.33</v>
      </c>
      <c r="E109" s="29"/>
      <c r="F109" s="25">
        <f t="shared" si="1"/>
        <v>55.33</v>
      </c>
      <c r="G109" s="26"/>
    </row>
    <row r="110" ht="20" customHeight="1" outlineLevel="1" spans="1:7">
      <c r="A110" s="29" t="s">
        <v>98</v>
      </c>
      <c r="B110" s="30" t="s">
        <v>21</v>
      </c>
      <c r="C110" s="29"/>
      <c r="D110" s="29">
        <v>90.14</v>
      </c>
      <c r="E110" s="29"/>
      <c r="F110" s="25">
        <f t="shared" si="1"/>
        <v>90.14</v>
      </c>
      <c r="G110" s="26"/>
    </row>
    <row r="111" ht="20" customHeight="1" spans="1:7">
      <c r="A111" s="24">
        <v>7</v>
      </c>
      <c r="B111" s="28" t="s">
        <v>99</v>
      </c>
      <c r="C111" s="24">
        <f>C112+C120</f>
        <v>7734.17</v>
      </c>
      <c r="D111" s="25">
        <f>D112+D120</f>
        <v>1679.9</v>
      </c>
      <c r="E111" s="24"/>
      <c r="F111" s="25">
        <f t="shared" si="1"/>
        <v>9414.07</v>
      </c>
      <c r="G111" s="26"/>
    </row>
    <row r="112" ht="20" customHeight="1" outlineLevel="1" spans="1:7">
      <c r="A112" s="24">
        <v>7.1</v>
      </c>
      <c r="B112" s="28" t="s">
        <v>100</v>
      </c>
      <c r="C112" s="24">
        <f>SUM(C113:C119)</f>
        <v>5089.04</v>
      </c>
      <c r="D112" s="24">
        <f>SUM(D113:D119)</f>
        <v>1187.32</v>
      </c>
      <c r="E112" s="29"/>
      <c r="F112" s="25">
        <f t="shared" si="1"/>
        <v>6276.36</v>
      </c>
      <c r="G112" s="26"/>
    </row>
    <row r="113" ht="20" customHeight="1" outlineLevel="1" spans="1:7">
      <c r="A113" s="29" t="s">
        <v>101</v>
      </c>
      <c r="B113" s="30" t="s">
        <v>15</v>
      </c>
      <c r="C113" s="29">
        <v>5089.04</v>
      </c>
      <c r="D113" s="29"/>
      <c r="E113" s="29"/>
      <c r="F113" s="25">
        <f t="shared" si="1"/>
        <v>5089.04</v>
      </c>
      <c r="G113" s="26"/>
    </row>
    <row r="114" ht="20" customHeight="1" outlineLevel="1" spans="1:7">
      <c r="A114" s="29" t="s">
        <v>102</v>
      </c>
      <c r="B114" s="30" t="s">
        <v>16</v>
      </c>
      <c r="C114" s="29"/>
      <c r="D114" s="20">
        <v>245.1</v>
      </c>
      <c r="E114" s="29"/>
      <c r="F114" s="25">
        <f t="shared" si="1"/>
        <v>245.1</v>
      </c>
      <c r="G114" s="26"/>
    </row>
    <row r="115" ht="20" customHeight="1" outlineLevel="1" spans="1:7">
      <c r="A115" s="29" t="s">
        <v>103</v>
      </c>
      <c r="B115" s="30" t="s">
        <v>17</v>
      </c>
      <c r="C115" s="29"/>
      <c r="D115" s="29">
        <v>219.41</v>
      </c>
      <c r="E115" s="29"/>
      <c r="F115" s="25">
        <f t="shared" si="1"/>
        <v>219.41</v>
      </c>
      <c r="G115" s="26"/>
    </row>
    <row r="116" ht="20" customHeight="1" outlineLevel="1" spans="1:7">
      <c r="A116" s="29" t="s">
        <v>104</v>
      </c>
      <c r="B116" s="30" t="s">
        <v>18</v>
      </c>
      <c r="C116" s="29"/>
      <c r="D116" s="29">
        <v>534.61</v>
      </c>
      <c r="E116" s="29"/>
      <c r="F116" s="25">
        <f t="shared" si="1"/>
        <v>534.61</v>
      </c>
      <c r="G116" s="26"/>
    </row>
    <row r="117" ht="20" customHeight="1" outlineLevel="1" spans="1:7">
      <c r="A117" s="29" t="s">
        <v>105</v>
      </c>
      <c r="B117" s="30" t="s">
        <v>40</v>
      </c>
      <c r="C117" s="29"/>
      <c r="D117" s="29">
        <v>90.36</v>
      </c>
      <c r="E117" s="29"/>
      <c r="F117" s="25">
        <f t="shared" si="1"/>
        <v>90.36</v>
      </c>
      <c r="G117" s="26"/>
    </row>
    <row r="118" ht="20" customHeight="1" outlineLevel="1" spans="1:7">
      <c r="A118" s="29" t="s">
        <v>106</v>
      </c>
      <c r="B118" s="30" t="s">
        <v>20</v>
      </c>
      <c r="C118" s="29"/>
      <c r="D118" s="20">
        <v>84</v>
      </c>
      <c r="E118" s="29"/>
      <c r="F118" s="25">
        <f t="shared" si="1"/>
        <v>84</v>
      </c>
      <c r="G118" s="26"/>
    </row>
    <row r="119" ht="20" customHeight="1" outlineLevel="1" spans="1:7">
      <c r="A119" s="29" t="s">
        <v>107</v>
      </c>
      <c r="B119" s="30" t="s">
        <v>21</v>
      </c>
      <c r="C119" s="29"/>
      <c r="D119" s="29">
        <v>13.84</v>
      </c>
      <c r="E119" s="29"/>
      <c r="F119" s="25">
        <f t="shared" si="1"/>
        <v>13.84</v>
      </c>
      <c r="G119" s="26"/>
    </row>
    <row r="120" ht="20" customHeight="1" outlineLevel="1" spans="1:7">
      <c r="A120" s="24">
        <v>7.2</v>
      </c>
      <c r="B120" s="28" t="s">
        <v>108</v>
      </c>
      <c r="C120" s="24">
        <f>SUM(C121:C126)</f>
        <v>2645.13</v>
      </c>
      <c r="D120" s="24">
        <f>SUM(D121:D126)</f>
        <v>492.58</v>
      </c>
      <c r="E120" s="29"/>
      <c r="F120" s="25">
        <f t="shared" si="1"/>
        <v>3137.71</v>
      </c>
      <c r="G120" s="26"/>
    </row>
    <row r="121" ht="20" customHeight="1" outlineLevel="1" spans="1:7">
      <c r="A121" s="29" t="s">
        <v>109</v>
      </c>
      <c r="B121" s="30" t="s">
        <v>15</v>
      </c>
      <c r="C121" s="29">
        <v>2645.13</v>
      </c>
      <c r="D121" s="29"/>
      <c r="E121" s="29"/>
      <c r="F121" s="25">
        <f t="shared" si="1"/>
        <v>2645.13</v>
      </c>
      <c r="G121" s="26"/>
    </row>
    <row r="122" ht="20" customHeight="1" outlineLevel="1" spans="1:7">
      <c r="A122" s="29" t="s">
        <v>110</v>
      </c>
      <c r="B122" s="30" t="s">
        <v>16</v>
      </c>
      <c r="C122" s="29"/>
      <c r="D122" s="29">
        <v>70.02</v>
      </c>
      <c r="E122" s="29"/>
      <c r="F122" s="25">
        <f t="shared" si="1"/>
        <v>70.02</v>
      </c>
      <c r="G122" s="26"/>
    </row>
    <row r="123" ht="20" customHeight="1" outlineLevel="1" spans="1:7">
      <c r="A123" s="29" t="s">
        <v>111</v>
      </c>
      <c r="B123" s="30" t="s">
        <v>17</v>
      </c>
      <c r="C123" s="29"/>
      <c r="D123" s="29">
        <v>146.93</v>
      </c>
      <c r="E123" s="29"/>
      <c r="F123" s="25">
        <f t="shared" si="1"/>
        <v>146.93</v>
      </c>
      <c r="G123" s="26"/>
    </row>
    <row r="124" ht="20" customHeight="1" outlineLevel="1" spans="1:7">
      <c r="A124" s="29" t="s">
        <v>112</v>
      </c>
      <c r="B124" s="30" t="s">
        <v>18</v>
      </c>
      <c r="C124" s="29"/>
      <c r="D124" s="29">
        <v>204.48</v>
      </c>
      <c r="E124" s="29"/>
      <c r="F124" s="25">
        <f t="shared" si="1"/>
        <v>204.48</v>
      </c>
      <c r="G124" s="26"/>
    </row>
    <row r="125" ht="20" customHeight="1" outlineLevel="1" spans="1:7">
      <c r="A125" s="29" t="s">
        <v>113</v>
      </c>
      <c r="B125" s="30" t="s">
        <v>40</v>
      </c>
      <c r="C125" s="29"/>
      <c r="D125" s="29">
        <v>56.76</v>
      </c>
      <c r="E125" s="29"/>
      <c r="F125" s="25">
        <f t="shared" si="1"/>
        <v>56.76</v>
      </c>
      <c r="G125" s="26"/>
    </row>
    <row r="126" ht="20" customHeight="1" outlineLevel="1" spans="1:7">
      <c r="A126" s="29" t="s">
        <v>114</v>
      </c>
      <c r="B126" s="30" t="s">
        <v>21</v>
      </c>
      <c r="C126" s="29"/>
      <c r="D126" s="29">
        <v>14.39</v>
      </c>
      <c r="E126" s="29"/>
      <c r="F126" s="25">
        <f t="shared" si="1"/>
        <v>14.39</v>
      </c>
      <c r="G126" s="26"/>
    </row>
    <row r="127" ht="20" customHeight="1" spans="1:7">
      <c r="A127" s="24">
        <v>8</v>
      </c>
      <c r="B127" s="28" t="s">
        <v>115</v>
      </c>
      <c r="C127" s="24">
        <f>C128+C136</f>
        <v>6009.15</v>
      </c>
      <c r="D127" s="24">
        <f>D128+D136</f>
        <v>1493.54</v>
      </c>
      <c r="E127" s="24"/>
      <c r="F127" s="25">
        <f t="shared" si="1"/>
        <v>7502.69</v>
      </c>
      <c r="G127" s="26"/>
    </row>
    <row r="128" ht="20" customHeight="1" outlineLevel="1" spans="1:7">
      <c r="A128" s="24">
        <v>8.1</v>
      </c>
      <c r="B128" s="28" t="s">
        <v>116</v>
      </c>
      <c r="C128" s="24">
        <f>SUM(C129:C135)</f>
        <v>4582.41</v>
      </c>
      <c r="D128" s="24">
        <f>SUM(D129:D135)</f>
        <v>1226.06</v>
      </c>
      <c r="E128" s="29"/>
      <c r="F128" s="25">
        <f t="shared" si="1"/>
        <v>5808.47</v>
      </c>
      <c r="G128" s="26"/>
    </row>
    <row r="129" ht="20" customHeight="1" outlineLevel="1" spans="1:7">
      <c r="A129" s="29" t="s">
        <v>117</v>
      </c>
      <c r="B129" s="30" t="s">
        <v>15</v>
      </c>
      <c r="C129" s="29">
        <v>4582.41</v>
      </c>
      <c r="D129" s="29"/>
      <c r="E129" s="29"/>
      <c r="F129" s="25">
        <f t="shared" si="1"/>
        <v>4582.41</v>
      </c>
      <c r="G129" s="26"/>
    </row>
    <row r="130" ht="20" customHeight="1" outlineLevel="1" spans="1:7">
      <c r="A130" s="29" t="s">
        <v>118</v>
      </c>
      <c r="B130" s="30" t="s">
        <v>16</v>
      </c>
      <c r="C130" s="29"/>
      <c r="D130" s="29">
        <v>201.31</v>
      </c>
      <c r="E130" s="29"/>
      <c r="F130" s="25">
        <f t="shared" si="1"/>
        <v>201.31</v>
      </c>
      <c r="G130" s="26"/>
    </row>
    <row r="131" ht="20" customHeight="1" outlineLevel="1" spans="1:7">
      <c r="A131" s="29" t="s">
        <v>119</v>
      </c>
      <c r="B131" s="30" t="s">
        <v>17</v>
      </c>
      <c r="C131" s="29"/>
      <c r="D131" s="29">
        <v>209.11</v>
      </c>
      <c r="E131" s="29"/>
      <c r="F131" s="25">
        <f t="shared" si="1"/>
        <v>209.11</v>
      </c>
      <c r="G131" s="26"/>
    </row>
    <row r="132" ht="20" customHeight="1" outlineLevel="1" spans="1:7">
      <c r="A132" s="29" t="s">
        <v>120</v>
      </c>
      <c r="B132" s="30" t="s">
        <v>18</v>
      </c>
      <c r="C132" s="29"/>
      <c r="D132" s="29">
        <v>623.89</v>
      </c>
      <c r="E132" s="29"/>
      <c r="F132" s="25">
        <f t="shared" si="1"/>
        <v>623.89</v>
      </c>
      <c r="G132" s="26"/>
    </row>
    <row r="133" ht="20" customHeight="1" outlineLevel="1" spans="1:7">
      <c r="A133" s="29" t="s">
        <v>121</v>
      </c>
      <c r="B133" s="30" t="s">
        <v>40</v>
      </c>
      <c r="C133" s="29"/>
      <c r="D133" s="29">
        <v>94.98</v>
      </c>
      <c r="E133" s="29"/>
      <c r="F133" s="25">
        <f t="shared" ref="F133:F196" si="2">SUM(C133:E133)</f>
        <v>94.98</v>
      </c>
      <c r="G133" s="26"/>
    </row>
    <row r="134" ht="20" customHeight="1" outlineLevel="1" spans="1:7">
      <c r="A134" s="29" t="s">
        <v>122</v>
      </c>
      <c r="B134" s="30" t="s">
        <v>20</v>
      </c>
      <c r="C134" s="29"/>
      <c r="D134" s="20">
        <v>84</v>
      </c>
      <c r="E134" s="29"/>
      <c r="F134" s="25">
        <f t="shared" si="2"/>
        <v>84</v>
      </c>
      <c r="G134" s="26"/>
    </row>
    <row r="135" ht="20" customHeight="1" outlineLevel="1" spans="1:7">
      <c r="A135" s="29" t="s">
        <v>123</v>
      </c>
      <c r="B135" s="30" t="s">
        <v>21</v>
      </c>
      <c r="C135" s="29"/>
      <c r="D135" s="29">
        <v>12.77</v>
      </c>
      <c r="E135" s="29"/>
      <c r="F135" s="25">
        <f t="shared" si="2"/>
        <v>12.77</v>
      </c>
      <c r="G135" s="26"/>
    </row>
    <row r="136" ht="20" customHeight="1" outlineLevel="1" spans="1:7">
      <c r="A136" s="24">
        <v>8.2</v>
      </c>
      <c r="B136" s="28" t="s">
        <v>124</v>
      </c>
      <c r="C136" s="24">
        <f>SUM(C137:C142)</f>
        <v>1426.74</v>
      </c>
      <c r="D136" s="24">
        <f>SUM(D137:D142)</f>
        <v>267.48</v>
      </c>
      <c r="E136" s="29"/>
      <c r="F136" s="25">
        <f t="shared" si="2"/>
        <v>1694.22</v>
      </c>
      <c r="G136" s="26"/>
    </row>
    <row r="137" ht="20" customHeight="1" outlineLevel="1" spans="1:7">
      <c r="A137" s="29" t="s">
        <v>125</v>
      </c>
      <c r="B137" s="30" t="s">
        <v>15</v>
      </c>
      <c r="C137" s="29">
        <v>1426.74</v>
      </c>
      <c r="D137" s="29"/>
      <c r="E137" s="29"/>
      <c r="F137" s="25">
        <f t="shared" si="2"/>
        <v>1426.74</v>
      </c>
      <c r="G137" s="26"/>
    </row>
    <row r="138" ht="20" customHeight="1" outlineLevel="1" spans="1:7">
      <c r="A138" s="29" t="s">
        <v>126</v>
      </c>
      <c r="B138" s="30" t="s">
        <v>16</v>
      </c>
      <c r="C138" s="29"/>
      <c r="D138" s="29">
        <v>38.37</v>
      </c>
      <c r="E138" s="29"/>
      <c r="F138" s="25">
        <f t="shared" si="2"/>
        <v>38.37</v>
      </c>
      <c r="G138" s="26"/>
    </row>
    <row r="139" ht="20" customHeight="1" outlineLevel="1" spans="1:7">
      <c r="A139" s="29" t="s">
        <v>127</v>
      </c>
      <c r="B139" s="30" t="s">
        <v>17</v>
      </c>
      <c r="C139" s="29"/>
      <c r="D139" s="29">
        <v>80.04</v>
      </c>
      <c r="E139" s="29"/>
      <c r="F139" s="25">
        <f t="shared" si="2"/>
        <v>80.04</v>
      </c>
      <c r="G139" s="26"/>
    </row>
    <row r="140" ht="20" customHeight="1" outlineLevel="1" spans="1:7">
      <c r="A140" s="29" t="s">
        <v>128</v>
      </c>
      <c r="B140" s="30" t="s">
        <v>18</v>
      </c>
      <c r="C140" s="29"/>
      <c r="D140" s="20">
        <v>110.6</v>
      </c>
      <c r="E140" s="29"/>
      <c r="F140" s="25">
        <f t="shared" si="2"/>
        <v>110.6</v>
      </c>
      <c r="G140" s="26"/>
    </row>
    <row r="141" ht="20" customHeight="1" outlineLevel="1" spans="1:7">
      <c r="A141" s="29" t="s">
        <v>129</v>
      </c>
      <c r="B141" s="30" t="s">
        <v>40</v>
      </c>
      <c r="C141" s="29"/>
      <c r="D141" s="29">
        <v>30.63</v>
      </c>
      <c r="E141" s="29"/>
      <c r="F141" s="25">
        <f t="shared" si="2"/>
        <v>30.63</v>
      </c>
      <c r="G141" s="26"/>
    </row>
    <row r="142" ht="20" customHeight="1" outlineLevel="1" spans="1:7">
      <c r="A142" s="29" t="s">
        <v>130</v>
      </c>
      <c r="B142" s="30" t="s">
        <v>21</v>
      </c>
      <c r="C142" s="29"/>
      <c r="D142" s="29">
        <v>7.84</v>
      </c>
      <c r="E142" s="29"/>
      <c r="F142" s="25">
        <f t="shared" si="2"/>
        <v>7.84</v>
      </c>
      <c r="G142" s="26"/>
    </row>
    <row r="143" ht="20" customHeight="1" spans="1:7">
      <c r="A143" s="24">
        <v>9</v>
      </c>
      <c r="B143" s="28" t="s">
        <v>131</v>
      </c>
      <c r="C143" s="24">
        <f>SUM(C144:C150)</f>
        <v>2907.39</v>
      </c>
      <c r="D143" s="24">
        <f>SUM(D144:D150)</f>
        <v>565.68</v>
      </c>
      <c r="E143" s="24"/>
      <c r="F143" s="25">
        <f t="shared" si="2"/>
        <v>3473.07</v>
      </c>
      <c r="G143" s="26"/>
    </row>
    <row r="144" ht="20" customHeight="1" outlineLevel="1" spans="1:7">
      <c r="A144" s="29">
        <v>9.1</v>
      </c>
      <c r="B144" s="30" t="s">
        <v>15</v>
      </c>
      <c r="C144" s="29">
        <v>2907.39</v>
      </c>
      <c r="D144" s="29"/>
      <c r="E144" s="29"/>
      <c r="F144" s="25">
        <f t="shared" si="2"/>
        <v>2907.39</v>
      </c>
      <c r="G144" s="26"/>
    </row>
    <row r="145" ht="20" customHeight="1" outlineLevel="1" spans="1:7">
      <c r="A145" s="29">
        <v>9.2</v>
      </c>
      <c r="B145" s="30" t="s">
        <v>16</v>
      </c>
      <c r="C145" s="29"/>
      <c r="D145" s="29">
        <v>124.55</v>
      </c>
      <c r="E145" s="29"/>
      <c r="F145" s="25">
        <f t="shared" si="2"/>
        <v>124.55</v>
      </c>
      <c r="G145" s="26"/>
    </row>
    <row r="146" ht="20" customHeight="1" outlineLevel="1" spans="1:7">
      <c r="A146" s="29">
        <v>9.3</v>
      </c>
      <c r="B146" s="30" t="s">
        <v>17</v>
      </c>
      <c r="C146" s="29"/>
      <c r="D146" s="29">
        <v>129.29</v>
      </c>
      <c r="E146" s="29"/>
      <c r="F146" s="25">
        <f t="shared" si="2"/>
        <v>129.29</v>
      </c>
      <c r="G146" s="26"/>
    </row>
    <row r="147" ht="20" customHeight="1" outlineLevel="1" spans="1:7">
      <c r="A147" s="29">
        <v>9.4</v>
      </c>
      <c r="B147" s="30" t="s">
        <v>18</v>
      </c>
      <c r="C147" s="29"/>
      <c r="D147" s="20">
        <v>214.8</v>
      </c>
      <c r="E147" s="29"/>
      <c r="F147" s="25">
        <f t="shared" si="2"/>
        <v>214.8</v>
      </c>
      <c r="G147" s="26"/>
    </row>
    <row r="148" ht="20" customHeight="1" outlineLevel="1" spans="1:7">
      <c r="A148" s="29">
        <v>9.5</v>
      </c>
      <c r="B148" s="30" t="s">
        <v>40</v>
      </c>
      <c r="C148" s="29"/>
      <c r="D148" s="29">
        <v>61.14</v>
      </c>
      <c r="E148" s="29"/>
      <c r="F148" s="25">
        <f t="shared" si="2"/>
        <v>61.14</v>
      </c>
      <c r="G148" s="26"/>
    </row>
    <row r="149" ht="20" customHeight="1" outlineLevel="1" spans="1:7">
      <c r="A149" s="29">
        <v>9.6</v>
      </c>
      <c r="B149" s="30" t="s">
        <v>20</v>
      </c>
      <c r="C149" s="29"/>
      <c r="D149" s="20">
        <v>28</v>
      </c>
      <c r="E149" s="29"/>
      <c r="F149" s="25">
        <f t="shared" si="2"/>
        <v>28</v>
      </c>
      <c r="G149" s="26"/>
    </row>
    <row r="150" ht="20" customHeight="1" outlineLevel="1" spans="1:7">
      <c r="A150" s="29">
        <v>9.7</v>
      </c>
      <c r="B150" s="30" t="s">
        <v>21</v>
      </c>
      <c r="C150" s="29"/>
      <c r="D150" s="20">
        <v>7.9</v>
      </c>
      <c r="E150" s="29"/>
      <c r="F150" s="25">
        <f t="shared" si="2"/>
        <v>7.9</v>
      </c>
      <c r="G150" s="26"/>
    </row>
    <row r="151" ht="20" customHeight="1" spans="1:7">
      <c r="A151" s="24">
        <v>10</v>
      </c>
      <c r="B151" s="28" t="s">
        <v>132</v>
      </c>
      <c r="C151" s="24">
        <f>SUM(C152:C158)</f>
        <v>3895.72</v>
      </c>
      <c r="D151" s="24">
        <f>SUM(D152:D158)</f>
        <v>738.91</v>
      </c>
      <c r="E151" s="24"/>
      <c r="F151" s="25">
        <f t="shared" si="2"/>
        <v>4634.63</v>
      </c>
      <c r="G151" s="26"/>
    </row>
    <row r="152" ht="20" customHeight="1" outlineLevel="1" spans="1:7">
      <c r="A152" s="29">
        <v>10.1</v>
      </c>
      <c r="B152" s="30" t="s">
        <v>15</v>
      </c>
      <c r="C152" s="29">
        <v>3895.72</v>
      </c>
      <c r="D152" s="29"/>
      <c r="E152" s="29"/>
      <c r="F152" s="25">
        <f t="shared" si="2"/>
        <v>3895.72</v>
      </c>
      <c r="G152" s="26"/>
    </row>
    <row r="153" ht="20" customHeight="1" outlineLevel="1" spans="1:7">
      <c r="A153" s="29">
        <v>10.2</v>
      </c>
      <c r="B153" s="30" t="s">
        <v>16</v>
      </c>
      <c r="C153" s="29"/>
      <c r="D153" s="29">
        <v>158.04</v>
      </c>
      <c r="E153" s="29"/>
      <c r="F153" s="25">
        <f t="shared" si="2"/>
        <v>158.04</v>
      </c>
      <c r="G153" s="26"/>
    </row>
    <row r="154" ht="20" customHeight="1" outlineLevel="1" spans="1:7">
      <c r="A154" s="29">
        <v>10.3</v>
      </c>
      <c r="B154" s="30" t="s">
        <v>17</v>
      </c>
      <c r="C154" s="29"/>
      <c r="D154" s="20">
        <v>178.1</v>
      </c>
      <c r="E154" s="29"/>
      <c r="F154" s="25">
        <f t="shared" si="2"/>
        <v>178.1</v>
      </c>
      <c r="G154" s="26"/>
    </row>
    <row r="155" ht="20" customHeight="1" outlineLevel="1" spans="1:7">
      <c r="A155" s="29">
        <v>10.4</v>
      </c>
      <c r="B155" s="30" t="s">
        <v>18</v>
      </c>
      <c r="C155" s="29"/>
      <c r="D155" s="20">
        <v>274.1</v>
      </c>
      <c r="E155" s="29"/>
      <c r="F155" s="25">
        <f t="shared" si="2"/>
        <v>274.1</v>
      </c>
      <c r="G155" s="26"/>
    </row>
    <row r="156" ht="20" customHeight="1" outlineLevel="1" spans="1:7">
      <c r="A156" s="29">
        <v>10.5</v>
      </c>
      <c r="B156" s="30" t="s">
        <v>40</v>
      </c>
      <c r="C156" s="29"/>
      <c r="D156" s="29">
        <v>62.35</v>
      </c>
      <c r="E156" s="29"/>
      <c r="F156" s="25">
        <f t="shared" si="2"/>
        <v>62.35</v>
      </c>
      <c r="G156" s="26"/>
    </row>
    <row r="157" ht="20" customHeight="1" outlineLevel="1" spans="1:7">
      <c r="A157" s="29">
        <v>10.6</v>
      </c>
      <c r="B157" s="30" t="s">
        <v>20</v>
      </c>
      <c r="C157" s="29"/>
      <c r="D157" s="20">
        <v>56</v>
      </c>
      <c r="E157" s="29"/>
      <c r="F157" s="25">
        <f t="shared" si="2"/>
        <v>56</v>
      </c>
      <c r="G157" s="26"/>
    </row>
    <row r="158" ht="20" customHeight="1" outlineLevel="1" spans="1:7">
      <c r="A158" s="29">
        <v>10.7</v>
      </c>
      <c r="B158" s="30" t="s">
        <v>21</v>
      </c>
      <c r="C158" s="29"/>
      <c r="D158" s="29">
        <v>10.32</v>
      </c>
      <c r="E158" s="29"/>
      <c r="F158" s="25">
        <f t="shared" si="2"/>
        <v>10.32</v>
      </c>
      <c r="G158" s="26"/>
    </row>
    <row r="159" ht="20" customHeight="1" spans="1:7">
      <c r="A159" s="24">
        <v>11</v>
      </c>
      <c r="B159" s="28" t="s">
        <v>133</v>
      </c>
      <c r="C159" s="25">
        <f>SUM(C160:C166)</f>
        <v>1364.2</v>
      </c>
      <c r="D159" s="24">
        <f>SUM(D160:D166)</f>
        <v>174.42</v>
      </c>
      <c r="E159" s="24"/>
      <c r="F159" s="25">
        <f t="shared" si="2"/>
        <v>1538.62</v>
      </c>
      <c r="G159" s="26"/>
    </row>
    <row r="160" ht="20" customHeight="1" outlineLevel="1" spans="1:7">
      <c r="A160" s="29">
        <v>11.1</v>
      </c>
      <c r="B160" s="30" t="s">
        <v>15</v>
      </c>
      <c r="C160" s="20">
        <v>1364.2</v>
      </c>
      <c r="D160" s="29"/>
      <c r="E160" s="29"/>
      <c r="F160" s="25">
        <f t="shared" si="2"/>
        <v>1364.2</v>
      </c>
      <c r="G160" s="26"/>
    </row>
    <row r="161" ht="20" customHeight="1" outlineLevel="1" spans="1:7">
      <c r="A161" s="29">
        <v>11.2</v>
      </c>
      <c r="B161" s="30" t="s">
        <v>16</v>
      </c>
      <c r="C161" s="29"/>
      <c r="D161" s="29">
        <v>25.87</v>
      </c>
      <c r="E161" s="29"/>
      <c r="F161" s="25">
        <f t="shared" si="2"/>
        <v>25.87</v>
      </c>
      <c r="G161" s="26"/>
    </row>
    <row r="162" ht="20" customHeight="1" outlineLevel="1" spans="1:7">
      <c r="A162" s="29">
        <v>11.3</v>
      </c>
      <c r="B162" s="30" t="s">
        <v>17</v>
      </c>
      <c r="C162" s="29"/>
      <c r="D162" s="29">
        <v>38.12</v>
      </c>
      <c r="E162" s="29"/>
      <c r="F162" s="25">
        <f t="shared" si="2"/>
        <v>38.12</v>
      </c>
      <c r="G162" s="26"/>
    </row>
    <row r="163" ht="20" customHeight="1" outlineLevel="1" spans="1:7">
      <c r="A163" s="29">
        <v>11.4</v>
      </c>
      <c r="B163" s="30" t="s">
        <v>18</v>
      </c>
      <c r="C163" s="29"/>
      <c r="D163" s="29">
        <v>66.55</v>
      </c>
      <c r="E163" s="29"/>
      <c r="F163" s="25">
        <f t="shared" si="2"/>
        <v>66.55</v>
      </c>
      <c r="G163" s="26"/>
    </row>
    <row r="164" ht="20" customHeight="1" outlineLevel="1" spans="1:7">
      <c r="A164" s="29">
        <v>11.5</v>
      </c>
      <c r="B164" s="30" t="s">
        <v>40</v>
      </c>
      <c r="C164" s="29"/>
      <c r="D164" s="29">
        <v>13.67</v>
      </c>
      <c r="E164" s="29"/>
      <c r="F164" s="25">
        <f t="shared" si="2"/>
        <v>13.67</v>
      </c>
      <c r="G164" s="26"/>
    </row>
    <row r="165" ht="20" customHeight="1" outlineLevel="1" spans="1:7">
      <c r="A165" s="29">
        <v>11.6</v>
      </c>
      <c r="B165" s="30" t="s">
        <v>20</v>
      </c>
      <c r="C165" s="29"/>
      <c r="D165" s="20">
        <v>28</v>
      </c>
      <c r="E165" s="29"/>
      <c r="F165" s="25">
        <f t="shared" si="2"/>
        <v>28</v>
      </c>
      <c r="G165" s="26"/>
    </row>
    <row r="166" ht="20" customHeight="1" outlineLevel="1" spans="1:7">
      <c r="A166" s="29">
        <v>11.7</v>
      </c>
      <c r="B166" s="30" t="s">
        <v>21</v>
      </c>
      <c r="C166" s="29"/>
      <c r="D166" s="29">
        <v>2.21</v>
      </c>
      <c r="E166" s="29"/>
      <c r="F166" s="25">
        <f t="shared" si="2"/>
        <v>2.21</v>
      </c>
      <c r="G166" s="26"/>
    </row>
    <row r="167" ht="20" customHeight="1" spans="1:7">
      <c r="A167" s="24">
        <v>12</v>
      </c>
      <c r="B167" s="28" t="s">
        <v>134</v>
      </c>
      <c r="C167" s="25">
        <f>C168+C176</f>
        <v>6760.5</v>
      </c>
      <c r="D167" s="24">
        <f>D168+D176</f>
        <v>1139.91</v>
      </c>
      <c r="E167" s="24"/>
      <c r="F167" s="25">
        <f t="shared" si="2"/>
        <v>7900.41</v>
      </c>
      <c r="G167" s="26"/>
    </row>
    <row r="168" ht="20" customHeight="1" outlineLevel="1" spans="1:7">
      <c r="A168" s="24">
        <v>12.1</v>
      </c>
      <c r="B168" s="28" t="s">
        <v>135</v>
      </c>
      <c r="C168" s="24">
        <f>SUM(C169:C175)</f>
        <v>4331.76</v>
      </c>
      <c r="D168" s="24">
        <f>SUM(D169:D175)</f>
        <v>757.86</v>
      </c>
      <c r="E168" s="29"/>
      <c r="F168" s="25">
        <f t="shared" si="2"/>
        <v>5089.62</v>
      </c>
      <c r="G168" s="26"/>
    </row>
    <row r="169" ht="20" customHeight="1" outlineLevel="1" spans="1:7">
      <c r="A169" s="29" t="s">
        <v>136</v>
      </c>
      <c r="B169" s="30" t="s">
        <v>15</v>
      </c>
      <c r="C169" s="29">
        <v>4331.76</v>
      </c>
      <c r="D169" s="29"/>
      <c r="E169" s="29"/>
      <c r="F169" s="25">
        <f t="shared" si="2"/>
        <v>4331.76</v>
      </c>
      <c r="G169" s="26"/>
    </row>
    <row r="170" ht="20" customHeight="1" outlineLevel="1" spans="1:7">
      <c r="A170" s="29" t="s">
        <v>137</v>
      </c>
      <c r="B170" s="30" t="s">
        <v>16</v>
      </c>
      <c r="C170" s="29"/>
      <c r="D170" s="29">
        <v>173.42</v>
      </c>
      <c r="E170" s="29"/>
      <c r="F170" s="25">
        <f t="shared" si="2"/>
        <v>173.42</v>
      </c>
      <c r="G170" s="26"/>
    </row>
    <row r="171" ht="20" customHeight="1" outlineLevel="1" spans="1:7">
      <c r="A171" s="29" t="s">
        <v>138</v>
      </c>
      <c r="B171" s="30" t="s">
        <v>17</v>
      </c>
      <c r="C171" s="29"/>
      <c r="D171" s="29">
        <v>203.83</v>
      </c>
      <c r="E171" s="29"/>
      <c r="F171" s="25">
        <f t="shared" si="2"/>
        <v>203.83</v>
      </c>
      <c r="G171" s="26"/>
    </row>
    <row r="172" ht="20" customHeight="1" outlineLevel="1" spans="1:7">
      <c r="A172" s="29" t="s">
        <v>139</v>
      </c>
      <c r="B172" s="30" t="s">
        <v>18</v>
      </c>
      <c r="C172" s="29"/>
      <c r="D172" s="29">
        <v>320.21</v>
      </c>
      <c r="E172" s="29"/>
      <c r="F172" s="25">
        <f t="shared" si="2"/>
        <v>320.21</v>
      </c>
      <c r="G172" s="26"/>
    </row>
    <row r="173" ht="20" customHeight="1" outlineLevel="1" spans="1:7">
      <c r="A173" s="29" t="s">
        <v>140</v>
      </c>
      <c r="B173" s="30" t="s">
        <v>40</v>
      </c>
      <c r="C173" s="29"/>
      <c r="D173" s="29">
        <v>20.17</v>
      </c>
      <c r="E173" s="29"/>
      <c r="F173" s="25">
        <f t="shared" si="2"/>
        <v>20.17</v>
      </c>
      <c r="G173" s="26"/>
    </row>
    <row r="174" ht="20" customHeight="1" outlineLevel="1" spans="1:7">
      <c r="A174" s="29" t="s">
        <v>141</v>
      </c>
      <c r="B174" s="30" t="s">
        <v>20</v>
      </c>
      <c r="C174" s="29"/>
      <c r="D174" s="20">
        <v>28</v>
      </c>
      <c r="E174" s="29"/>
      <c r="F174" s="25">
        <f t="shared" si="2"/>
        <v>28</v>
      </c>
      <c r="G174" s="26"/>
    </row>
    <row r="175" ht="20" customHeight="1" outlineLevel="1" spans="1:7">
      <c r="A175" s="29" t="s">
        <v>142</v>
      </c>
      <c r="B175" s="30" t="s">
        <v>21</v>
      </c>
      <c r="C175" s="29"/>
      <c r="D175" s="29">
        <v>12.23</v>
      </c>
      <c r="E175" s="29"/>
      <c r="F175" s="25">
        <f t="shared" si="2"/>
        <v>12.23</v>
      </c>
      <c r="G175" s="26"/>
    </row>
    <row r="176" ht="20" customHeight="1" outlineLevel="1" spans="1:7">
      <c r="A176" s="24">
        <v>12.2</v>
      </c>
      <c r="B176" s="28" t="s">
        <v>143</v>
      </c>
      <c r="C176" s="24">
        <f>SUM(C177:C182)</f>
        <v>2428.74</v>
      </c>
      <c r="D176" s="24">
        <f>SUM(D177:D182)</f>
        <v>382.05</v>
      </c>
      <c r="E176" s="29"/>
      <c r="F176" s="25">
        <f t="shared" si="2"/>
        <v>2810.79</v>
      </c>
      <c r="G176" s="26"/>
    </row>
    <row r="177" ht="20" customHeight="1" outlineLevel="1" spans="1:7">
      <c r="A177" s="29" t="s">
        <v>144</v>
      </c>
      <c r="B177" s="30" t="s">
        <v>15</v>
      </c>
      <c r="C177" s="29">
        <v>2428.74</v>
      </c>
      <c r="D177" s="29"/>
      <c r="E177" s="29"/>
      <c r="F177" s="25">
        <f t="shared" si="2"/>
        <v>2428.74</v>
      </c>
      <c r="G177" s="26"/>
    </row>
    <row r="178" ht="20" customHeight="1" outlineLevel="1" spans="1:7">
      <c r="A178" s="29" t="s">
        <v>145</v>
      </c>
      <c r="B178" s="30" t="s">
        <v>16</v>
      </c>
      <c r="C178" s="29"/>
      <c r="D178" s="29">
        <v>68.35</v>
      </c>
      <c r="E178" s="29"/>
      <c r="F178" s="25">
        <f t="shared" si="2"/>
        <v>68.35</v>
      </c>
      <c r="G178" s="26"/>
    </row>
    <row r="179" ht="20" customHeight="1" outlineLevel="1" spans="1:7">
      <c r="A179" s="29" t="s">
        <v>146</v>
      </c>
      <c r="B179" s="30" t="s">
        <v>17</v>
      </c>
      <c r="C179" s="29"/>
      <c r="D179" s="20">
        <v>120.2</v>
      </c>
      <c r="E179" s="29"/>
      <c r="F179" s="25">
        <f t="shared" si="2"/>
        <v>120.2</v>
      </c>
      <c r="G179" s="26"/>
    </row>
    <row r="180" ht="20" customHeight="1" outlineLevel="1" spans="1:7">
      <c r="A180" s="29" t="s">
        <v>147</v>
      </c>
      <c r="B180" s="30" t="s">
        <v>18</v>
      </c>
      <c r="C180" s="29"/>
      <c r="D180" s="29">
        <v>131.12</v>
      </c>
      <c r="E180" s="29"/>
      <c r="F180" s="25">
        <f t="shared" si="2"/>
        <v>131.12</v>
      </c>
      <c r="G180" s="26"/>
    </row>
    <row r="181" ht="20" customHeight="1" outlineLevel="1" spans="1:7">
      <c r="A181" s="29" t="s">
        <v>148</v>
      </c>
      <c r="B181" s="30" t="s">
        <v>40</v>
      </c>
      <c r="C181" s="29"/>
      <c r="D181" s="20">
        <v>48.9</v>
      </c>
      <c r="E181" s="29"/>
      <c r="F181" s="25">
        <f t="shared" si="2"/>
        <v>48.9</v>
      </c>
      <c r="G181" s="26"/>
    </row>
    <row r="182" ht="20" customHeight="1" outlineLevel="1" spans="1:7">
      <c r="A182" s="29" t="s">
        <v>149</v>
      </c>
      <c r="B182" s="30" t="s">
        <v>21</v>
      </c>
      <c r="C182" s="29"/>
      <c r="D182" s="29">
        <v>13.48</v>
      </c>
      <c r="E182" s="29"/>
      <c r="F182" s="25">
        <f t="shared" si="2"/>
        <v>13.48</v>
      </c>
      <c r="G182" s="26"/>
    </row>
    <row r="183" ht="20" customHeight="1" spans="1:7">
      <c r="A183" s="24">
        <v>13</v>
      </c>
      <c r="B183" s="28" t="s">
        <v>150</v>
      </c>
      <c r="C183" s="24">
        <f>SUM(C184:C190)</f>
        <v>1665.23</v>
      </c>
      <c r="D183" s="24">
        <f>SUM(D184:D190)</f>
        <v>298.95</v>
      </c>
      <c r="E183" s="24"/>
      <c r="F183" s="25">
        <f t="shared" si="2"/>
        <v>1964.18</v>
      </c>
      <c r="G183" s="26"/>
    </row>
    <row r="184" ht="20" customHeight="1" outlineLevel="1" spans="1:7">
      <c r="A184" s="29">
        <v>13.1</v>
      </c>
      <c r="B184" s="30" t="s">
        <v>15</v>
      </c>
      <c r="C184" s="29">
        <v>1665.23</v>
      </c>
      <c r="D184" s="29"/>
      <c r="E184" s="29"/>
      <c r="F184" s="25">
        <f t="shared" si="2"/>
        <v>1665.23</v>
      </c>
      <c r="G184" s="26"/>
    </row>
    <row r="185" ht="20" customHeight="1" outlineLevel="1" spans="1:7">
      <c r="A185" s="29">
        <v>13.2</v>
      </c>
      <c r="B185" s="30" t="s">
        <v>16</v>
      </c>
      <c r="C185" s="29"/>
      <c r="D185" s="29">
        <v>45.97</v>
      </c>
      <c r="E185" s="29"/>
      <c r="F185" s="25">
        <f t="shared" si="2"/>
        <v>45.97</v>
      </c>
      <c r="G185" s="26"/>
    </row>
    <row r="186" ht="20" customHeight="1" outlineLevel="1" spans="1:7">
      <c r="A186" s="29">
        <v>13.3</v>
      </c>
      <c r="B186" s="30" t="s">
        <v>17</v>
      </c>
      <c r="C186" s="29"/>
      <c r="D186" s="29">
        <v>75.54</v>
      </c>
      <c r="E186" s="29"/>
      <c r="F186" s="25">
        <f t="shared" si="2"/>
        <v>75.54</v>
      </c>
      <c r="G186" s="26"/>
    </row>
    <row r="187" ht="20" customHeight="1" outlineLevel="1" spans="1:7">
      <c r="A187" s="29">
        <v>13.4</v>
      </c>
      <c r="B187" s="30" t="s">
        <v>18</v>
      </c>
      <c r="C187" s="29"/>
      <c r="D187" s="29">
        <v>119.49</v>
      </c>
      <c r="E187" s="29"/>
      <c r="F187" s="25">
        <f t="shared" si="2"/>
        <v>119.49</v>
      </c>
      <c r="G187" s="26"/>
    </row>
    <row r="188" ht="20" customHeight="1" outlineLevel="1" spans="1:7">
      <c r="A188" s="29">
        <v>13.5</v>
      </c>
      <c r="B188" s="30" t="s">
        <v>40</v>
      </c>
      <c r="C188" s="29"/>
      <c r="D188" s="29">
        <v>25.58</v>
      </c>
      <c r="E188" s="29"/>
      <c r="F188" s="25">
        <f t="shared" si="2"/>
        <v>25.58</v>
      </c>
      <c r="G188" s="26"/>
    </row>
    <row r="189" ht="20" customHeight="1" outlineLevel="1" spans="1:7">
      <c r="A189" s="29">
        <v>13.6</v>
      </c>
      <c r="B189" s="30" t="s">
        <v>20</v>
      </c>
      <c r="C189" s="29"/>
      <c r="D189" s="20">
        <v>28</v>
      </c>
      <c r="E189" s="29"/>
      <c r="F189" s="25">
        <f t="shared" si="2"/>
        <v>28</v>
      </c>
      <c r="G189" s="26"/>
    </row>
    <row r="190" ht="20" customHeight="1" outlineLevel="1" spans="1:7">
      <c r="A190" s="29">
        <v>13.7</v>
      </c>
      <c r="B190" s="30" t="s">
        <v>21</v>
      </c>
      <c r="C190" s="29"/>
      <c r="D190" s="29">
        <v>4.37</v>
      </c>
      <c r="E190" s="29"/>
      <c r="F190" s="25">
        <f t="shared" si="2"/>
        <v>4.37</v>
      </c>
      <c r="G190" s="26"/>
    </row>
    <row r="191" ht="20" customHeight="1" spans="1:7">
      <c r="A191" s="24">
        <v>14</v>
      </c>
      <c r="B191" s="28" t="s">
        <v>151</v>
      </c>
      <c r="C191" s="25">
        <f>SUM(C192:C197)</f>
        <v>2711.17</v>
      </c>
      <c r="D191" s="25">
        <f>SUM(D192:D197)</f>
        <v>236.9</v>
      </c>
      <c r="E191" s="24"/>
      <c r="F191" s="25">
        <f t="shared" si="2"/>
        <v>2948.07</v>
      </c>
      <c r="G191" s="26"/>
    </row>
    <row r="192" ht="20" customHeight="1" outlineLevel="1" spans="1:7">
      <c r="A192" s="29">
        <v>14.1</v>
      </c>
      <c r="B192" s="30" t="s">
        <v>15</v>
      </c>
      <c r="C192" s="20">
        <v>2711.17</v>
      </c>
      <c r="D192" s="29"/>
      <c r="E192" s="29"/>
      <c r="F192" s="25">
        <f t="shared" si="2"/>
        <v>2711.17</v>
      </c>
      <c r="G192" s="26"/>
    </row>
    <row r="193" ht="20" customHeight="1" outlineLevel="1" spans="1:7">
      <c r="A193" s="29">
        <v>14.2</v>
      </c>
      <c r="B193" s="30" t="s">
        <v>16</v>
      </c>
      <c r="C193" s="29"/>
      <c r="D193" s="29">
        <v>31.41</v>
      </c>
      <c r="E193" s="29"/>
      <c r="F193" s="25">
        <f t="shared" si="2"/>
        <v>31.41</v>
      </c>
      <c r="G193" s="26"/>
    </row>
    <row r="194" ht="20" customHeight="1" outlineLevel="1" spans="1:7">
      <c r="A194" s="29">
        <v>14.3</v>
      </c>
      <c r="B194" s="30" t="s">
        <v>17</v>
      </c>
      <c r="C194" s="29"/>
      <c r="D194" s="29">
        <v>78.97</v>
      </c>
      <c r="E194" s="29"/>
      <c r="F194" s="25">
        <f t="shared" si="2"/>
        <v>78.97</v>
      </c>
      <c r="G194" s="26"/>
    </row>
    <row r="195" ht="20" customHeight="1" outlineLevel="1" spans="1:7">
      <c r="A195" s="29">
        <v>14.4</v>
      </c>
      <c r="B195" s="30" t="s">
        <v>18</v>
      </c>
      <c r="C195" s="29"/>
      <c r="D195" s="29">
        <v>80.21</v>
      </c>
      <c r="E195" s="29"/>
      <c r="F195" s="25">
        <f t="shared" si="2"/>
        <v>80.21</v>
      </c>
      <c r="G195" s="26"/>
    </row>
    <row r="196" ht="20" customHeight="1" outlineLevel="1" spans="1:7">
      <c r="A196" s="29">
        <v>14.5</v>
      </c>
      <c r="B196" s="30" t="s">
        <v>40</v>
      </c>
      <c r="C196" s="29"/>
      <c r="D196" s="29">
        <v>43.03</v>
      </c>
      <c r="E196" s="29"/>
      <c r="F196" s="25">
        <f t="shared" si="2"/>
        <v>43.03</v>
      </c>
      <c r="G196" s="26"/>
    </row>
    <row r="197" ht="20" customHeight="1" outlineLevel="1" spans="1:7">
      <c r="A197" s="29">
        <v>14.6</v>
      </c>
      <c r="B197" s="30" t="s">
        <v>21</v>
      </c>
      <c r="C197" s="29"/>
      <c r="D197" s="29">
        <v>3.28</v>
      </c>
      <c r="E197" s="29"/>
      <c r="F197" s="25">
        <f t="shared" ref="F197:F240" si="3">SUM(C197:E197)</f>
        <v>3.28</v>
      </c>
      <c r="G197" s="26"/>
    </row>
    <row r="198" ht="20" customHeight="1" spans="1:7">
      <c r="A198" s="24">
        <v>15</v>
      </c>
      <c r="B198" s="28" t="s">
        <v>152</v>
      </c>
      <c r="C198" s="24">
        <f>SUM(C199:C205)</f>
        <v>7146.81</v>
      </c>
      <c r="D198" s="24">
        <f>SUM(D199:D205)</f>
        <v>1401.42</v>
      </c>
      <c r="E198" s="24"/>
      <c r="F198" s="25">
        <f t="shared" si="3"/>
        <v>8548.23</v>
      </c>
      <c r="G198" s="26"/>
    </row>
    <row r="199" ht="20" customHeight="1" outlineLevel="1" spans="1:7">
      <c r="A199" s="29">
        <v>15.1</v>
      </c>
      <c r="B199" s="30" t="s">
        <v>15</v>
      </c>
      <c r="C199" s="29">
        <v>7146.81</v>
      </c>
      <c r="D199" s="29"/>
      <c r="E199" s="29"/>
      <c r="F199" s="25">
        <f t="shared" si="3"/>
        <v>7146.81</v>
      </c>
      <c r="G199" s="26"/>
    </row>
    <row r="200" ht="20" customHeight="1" outlineLevel="1" spans="1:7">
      <c r="A200" s="29">
        <v>15.2</v>
      </c>
      <c r="B200" s="30" t="s">
        <v>16</v>
      </c>
      <c r="C200" s="29"/>
      <c r="D200" s="29">
        <v>407.45</v>
      </c>
      <c r="E200" s="29"/>
      <c r="F200" s="25">
        <f t="shared" si="3"/>
        <v>407.45</v>
      </c>
      <c r="G200" s="26"/>
    </row>
    <row r="201" ht="20" customHeight="1" outlineLevel="1" spans="1:7">
      <c r="A201" s="29">
        <v>15.3</v>
      </c>
      <c r="B201" s="30" t="s">
        <v>17</v>
      </c>
      <c r="C201" s="29"/>
      <c r="D201" s="29">
        <v>297.67</v>
      </c>
      <c r="E201" s="29"/>
      <c r="F201" s="25">
        <f t="shared" si="3"/>
        <v>297.67</v>
      </c>
      <c r="G201" s="26"/>
    </row>
    <row r="202" ht="20" customHeight="1" outlineLevel="1" spans="1:7">
      <c r="A202" s="29">
        <v>15.4</v>
      </c>
      <c r="B202" s="30" t="s">
        <v>18</v>
      </c>
      <c r="C202" s="29"/>
      <c r="D202" s="29">
        <v>485.65</v>
      </c>
      <c r="E202" s="29"/>
      <c r="F202" s="25">
        <f t="shared" si="3"/>
        <v>485.65</v>
      </c>
      <c r="G202" s="26"/>
    </row>
    <row r="203" ht="20" customHeight="1" outlineLevel="1" spans="1:7">
      <c r="A203" s="29">
        <v>15.5</v>
      </c>
      <c r="B203" s="30" t="s">
        <v>40</v>
      </c>
      <c r="C203" s="29"/>
      <c r="D203" s="29">
        <v>171.85</v>
      </c>
      <c r="E203" s="29"/>
      <c r="F203" s="25">
        <f t="shared" si="3"/>
        <v>171.85</v>
      </c>
      <c r="G203" s="26"/>
    </row>
    <row r="204" ht="20" customHeight="1" outlineLevel="1" spans="1:7">
      <c r="A204" s="29">
        <v>15.6</v>
      </c>
      <c r="B204" s="30" t="s">
        <v>20</v>
      </c>
      <c r="C204" s="29"/>
      <c r="D204" s="20">
        <v>28</v>
      </c>
      <c r="E204" s="29"/>
      <c r="F204" s="25">
        <f t="shared" si="3"/>
        <v>28</v>
      </c>
      <c r="G204" s="26"/>
    </row>
    <row r="205" ht="20" customHeight="1" outlineLevel="1" spans="1:7">
      <c r="A205" s="29">
        <v>15.7</v>
      </c>
      <c r="B205" s="30" t="s">
        <v>21</v>
      </c>
      <c r="C205" s="29"/>
      <c r="D205" s="20">
        <v>10.8</v>
      </c>
      <c r="E205" s="29"/>
      <c r="F205" s="25">
        <f t="shared" si="3"/>
        <v>10.8</v>
      </c>
      <c r="G205" s="26"/>
    </row>
    <row r="206" ht="20" customHeight="1" spans="1:7">
      <c r="A206" s="24">
        <v>16</v>
      </c>
      <c r="B206" s="28" t="s">
        <v>153</v>
      </c>
      <c r="C206" s="24">
        <f>SUM(C207)</f>
        <v>192.73</v>
      </c>
      <c r="D206" s="24"/>
      <c r="E206" s="24"/>
      <c r="F206" s="25">
        <f t="shared" si="3"/>
        <v>192.73</v>
      </c>
      <c r="G206" s="26"/>
    </row>
    <row r="207" ht="33" customHeight="1" outlineLevel="1" spans="1:7">
      <c r="A207" s="29">
        <v>16.1</v>
      </c>
      <c r="B207" s="30" t="s">
        <v>15</v>
      </c>
      <c r="C207" s="29">
        <v>192.73</v>
      </c>
      <c r="D207" s="29"/>
      <c r="E207" s="29"/>
      <c r="F207" s="25">
        <f t="shared" si="3"/>
        <v>192.73</v>
      </c>
      <c r="G207" s="26"/>
    </row>
    <row r="208" s="1" customFormat="1" ht="20" customHeight="1" spans="1:7">
      <c r="A208" s="27" t="s">
        <v>154</v>
      </c>
      <c r="B208" s="28" t="s">
        <v>155</v>
      </c>
      <c r="C208" s="24">
        <f>SUM(C209:C217)</f>
        <v>23091.02</v>
      </c>
      <c r="D208" s="25">
        <f>SUM(D209:D217)</f>
        <v>5932</v>
      </c>
      <c r="E208" s="24"/>
      <c r="F208" s="25">
        <f t="shared" si="3"/>
        <v>29023.02</v>
      </c>
      <c r="G208" s="31"/>
    </row>
    <row r="209" s="1" customFormat="1" ht="20" customHeight="1" outlineLevel="1" spans="1:7">
      <c r="A209" s="29">
        <v>1</v>
      </c>
      <c r="B209" s="30" t="s">
        <v>156</v>
      </c>
      <c r="C209" s="20">
        <v>6464.9</v>
      </c>
      <c r="D209" s="29">
        <v>206.44</v>
      </c>
      <c r="E209" s="29"/>
      <c r="F209" s="25">
        <f t="shared" si="3"/>
        <v>6671.34</v>
      </c>
      <c r="G209" s="26"/>
    </row>
    <row r="210" s="1" customFormat="1" ht="20" customHeight="1" outlineLevel="1" spans="1:7">
      <c r="A210" s="29">
        <v>2</v>
      </c>
      <c r="B210" s="30" t="s">
        <v>157</v>
      </c>
      <c r="C210" s="29">
        <v>2883.62</v>
      </c>
      <c r="D210" s="29">
        <v>68.19</v>
      </c>
      <c r="E210" s="29"/>
      <c r="F210" s="25">
        <f t="shared" si="3"/>
        <v>2951.81</v>
      </c>
      <c r="G210" s="26"/>
    </row>
    <row r="211" s="1" customFormat="1" ht="20" customHeight="1" outlineLevel="1" spans="1:7">
      <c r="A211" s="29">
        <v>3</v>
      </c>
      <c r="B211" s="30" t="s">
        <v>158</v>
      </c>
      <c r="C211" s="20">
        <v>4244</v>
      </c>
      <c r="D211" s="29">
        <v>220.55</v>
      </c>
      <c r="E211" s="29"/>
      <c r="F211" s="25">
        <f t="shared" si="3"/>
        <v>4464.55</v>
      </c>
      <c r="G211" s="26"/>
    </row>
    <row r="212" s="1" customFormat="1" ht="20" customHeight="1" outlineLevel="1" spans="1:7">
      <c r="A212" s="29">
        <v>4</v>
      </c>
      <c r="B212" s="30" t="s">
        <v>159</v>
      </c>
      <c r="C212" s="29">
        <v>8014.45</v>
      </c>
      <c r="D212" s="29">
        <v>308.94</v>
      </c>
      <c r="E212" s="29"/>
      <c r="F212" s="25">
        <f t="shared" si="3"/>
        <v>8323.39</v>
      </c>
      <c r="G212" s="26"/>
    </row>
    <row r="213" s="1" customFormat="1" ht="20" customHeight="1" outlineLevel="1" spans="1:7">
      <c r="A213" s="29">
        <v>5</v>
      </c>
      <c r="B213" s="30" t="s">
        <v>160</v>
      </c>
      <c r="C213" s="29">
        <v>765.36</v>
      </c>
      <c r="D213" s="29"/>
      <c r="E213" s="29"/>
      <c r="F213" s="25">
        <f t="shared" si="3"/>
        <v>765.36</v>
      </c>
      <c r="G213" s="26"/>
    </row>
    <row r="214" s="1" customFormat="1" ht="20" customHeight="1" outlineLevel="1" spans="1:7">
      <c r="A214" s="29">
        <v>6</v>
      </c>
      <c r="B214" s="30" t="s">
        <v>161</v>
      </c>
      <c r="C214" s="29"/>
      <c r="D214" s="29">
        <v>1755.03</v>
      </c>
      <c r="E214" s="29"/>
      <c r="F214" s="25">
        <f t="shared" si="3"/>
        <v>1755.03</v>
      </c>
      <c r="G214" s="26"/>
    </row>
    <row r="215" s="1" customFormat="1" ht="20" customHeight="1" outlineLevel="1" spans="1:7">
      <c r="A215" s="29">
        <v>7</v>
      </c>
      <c r="B215" s="30" t="s">
        <v>162</v>
      </c>
      <c r="C215" s="29"/>
      <c r="D215" s="20">
        <v>200</v>
      </c>
      <c r="E215" s="29"/>
      <c r="F215" s="25">
        <f t="shared" si="3"/>
        <v>200</v>
      </c>
      <c r="G215" s="26"/>
    </row>
    <row r="216" s="1" customFormat="1" ht="33" customHeight="1" outlineLevel="1" spans="1:7">
      <c r="A216" s="29">
        <v>8</v>
      </c>
      <c r="B216" s="30" t="s">
        <v>163</v>
      </c>
      <c r="C216" s="29">
        <v>50.26</v>
      </c>
      <c r="D216" s="29">
        <v>2025.82</v>
      </c>
      <c r="E216" s="29"/>
      <c r="F216" s="25">
        <f t="shared" si="3"/>
        <v>2076.08</v>
      </c>
      <c r="G216" s="26"/>
    </row>
    <row r="217" s="1" customFormat="1" ht="20" customHeight="1" outlineLevel="1" spans="1:7">
      <c r="A217" s="29">
        <v>9</v>
      </c>
      <c r="B217" s="30" t="s">
        <v>164</v>
      </c>
      <c r="C217" s="20">
        <v>668.43</v>
      </c>
      <c r="D217" s="29">
        <v>1147.03</v>
      </c>
      <c r="E217" s="29"/>
      <c r="F217" s="25">
        <f t="shared" si="3"/>
        <v>1815.46</v>
      </c>
      <c r="G217" s="26"/>
    </row>
    <row r="218" ht="20" customHeight="1" spans="1:7">
      <c r="A218" s="22" t="s">
        <v>165</v>
      </c>
      <c r="B218" s="28" t="s">
        <v>166</v>
      </c>
      <c r="C218" s="24"/>
      <c r="D218" s="24"/>
      <c r="E218" s="24">
        <f>SUM(E219:E238)</f>
        <v>7212.34</v>
      </c>
      <c r="F218" s="25">
        <f t="shared" si="3"/>
        <v>7212.34</v>
      </c>
      <c r="G218" s="26"/>
    </row>
    <row r="219" ht="20" customHeight="1" outlineLevel="1" spans="1:7">
      <c r="A219" s="29">
        <v>1</v>
      </c>
      <c r="B219" s="30" t="s">
        <v>167</v>
      </c>
      <c r="C219" s="29"/>
      <c r="D219" s="29"/>
      <c r="E219" s="29">
        <v>611.15</v>
      </c>
      <c r="F219" s="25">
        <f t="shared" si="3"/>
        <v>611.15</v>
      </c>
      <c r="G219" s="26"/>
    </row>
    <row r="220" ht="20" customHeight="1" outlineLevel="1" spans="1:7">
      <c r="A220" s="29">
        <v>2</v>
      </c>
      <c r="B220" s="30" t="s">
        <v>168</v>
      </c>
      <c r="C220" s="29"/>
      <c r="D220" s="29"/>
      <c r="E220" s="20">
        <v>38</v>
      </c>
      <c r="F220" s="25">
        <f t="shared" si="3"/>
        <v>38</v>
      </c>
      <c r="G220" s="26"/>
    </row>
    <row r="221" s="2" customFormat="1" ht="20" customHeight="1" outlineLevel="1" spans="1:7">
      <c r="A221" s="29">
        <v>3</v>
      </c>
      <c r="B221" s="30" t="s">
        <v>169</v>
      </c>
      <c r="C221" s="29"/>
      <c r="D221" s="29"/>
      <c r="E221" s="29">
        <v>566.36</v>
      </c>
      <c r="F221" s="25">
        <f t="shared" si="3"/>
        <v>566.36</v>
      </c>
      <c r="G221" s="26"/>
    </row>
    <row r="222" ht="20" customHeight="1" outlineLevel="1" spans="1:7">
      <c r="A222" s="29">
        <v>4</v>
      </c>
      <c r="B222" s="30" t="s">
        <v>170</v>
      </c>
      <c r="C222" s="29"/>
      <c r="D222" s="29"/>
      <c r="E222" s="20">
        <v>2186.32</v>
      </c>
      <c r="F222" s="25">
        <f t="shared" si="3"/>
        <v>2186.32</v>
      </c>
      <c r="G222" s="26"/>
    </row>
    <row r="223" ht="20" customHeight="1" outlineLevel="1" spans="1:7">
      <c r="A223" s="29">
        <v>5</v>
      </c>
      <c r="B223" s="30" t="s">
        <v>171</v>
      </c>
      <c r="C223" s="29"/>
      <c r="D223" s="29"/>
      <c r="E223" s="29">
        <v>1029.64</v>
      </c>
      <c r="F223" s="25">
        <f t="shared" si="3"/>
        <v>1029.64</v>
      </c>
      <c r="G223" s="26"/>
    </row>
    <row r="224" ht="20" customHeight="1" outlineLevel="1" spans="1:7">
      <c r="A224" s="29">
        <v>6</v>
      </c>
      <c r="B224" s="30" t="s">
        <v>172</v>
      </c>
      <c r="C224" s="29"/>
      <c r="D224" s="29"/>
      <c r="E224" s="20">
        <v>48.6</v>
      </c>
      <c r="F224" s="25">
        <f t="shared" si="3"/>
        <v>48.6</v>
      </c>
      <c r="G224" s="26"/>
    </row>
    <row r="225" ht="20" customHeight="1" outlineLevel="1" spans="1:7">
      <c r="A225" s="29">
        <v>7</v>
      </c>
      <c r="B225" s="30" t="s">
        <v>173</v>
      </c>
      <c r="C225" s="29"/>
      <c r="D225" s="29"/>
      <c r="E225" s="20">
        <v>33.56</v>
      </c>
      <c r="F225" s="25">
        <f t="shared" si="3"/>
        <v>33.56</v>
      </c>
      <c r="G225" s="26"/>
    </row>
    <row r="226" ht="20" customHeight="1" outlineLevel="1" spans="1:7">
      <c r="A226" s="29">
        <v>8</v>
      </c>
      <c r="B226" s="30" t="s">
        <v>174</v>
      </c>
      <c r="C226" s="29"/>
      <c r="D226" s="29"/>
      <c r="E226" s="20">
        <v>95.16</v>
      </c>
      <c r="F226" s="25">
        <f t="shared" si="3"/>
        <v>95.16</v>
      </c>
      <c r="G226" s="26"/>
    </row>
    <row r="227" ht="20" customHeight="1" outlineLevel="1" spans="1:7">
      <c r="A227" s="29">
        <v>9</v>
      </c>
      <c r="B227" s="30" t="s">
        <v>175</v>
      </c>
      <c r="C227" s="29"/>
      <c r="D227" s="29"/>
      <c r="E227" s="20">
        <v>557.7</v>
      </c>
      <c r="F227" s="25">
        <f t="shared" si="3"/>
        <v>557.7</v>
      </c>
      <c r="G227" s="26"/>
    </row>
    <row r="228" ht="20" customHeight="1" outlineLevel="1" spans="1:7">
      <c r="A228" s="29">
        <v>10</v>
      </c>
      <c r="B228" s="30" t="s">
        <v>176</v>
      </c>
      <c r="C228" s="29"/>
      <c r="D228" s="29"/>
      <c r="E228" s="20">
        <v>691.49</v>
      </c>
      <c r="F228" s="25">
        <f t="shared" si="3"/>
        <v>691.49</v>
      </c>
      <c r="G228" s="26"/>
    </row>
    <row r="229" ht="20" customHeight="1" outlineLevel="1" spans="1:7">
      <c r="A229" s="29">
        <v>11</v>
      </c>
      <c r="B229" s="30" t="s">
        <v>177</v>
      </c>
      <c r="C229" s="29"/>
      <c r="D229" s="29"/>
      <c r="E229" s="29">
        <v>480.04</v>
      </c>
      <c r="F229" s="25">
        <f t="shared" si="3"/>
        <v>480.04</v>
      </c>
      <c r="G229" s="26"/>
    </row>
    <row r="230" ht="20" customHeight="1" outlineLevel="1" spans="1:7">
      <c r="A230" s="29">
        <v>12</v>
      </c>
      <c r="B230" s="30" t="s">
        <v>178</v>
      </c>
      <c r="C230" s="29"/>
      <c r="D230" s="29"/>
      <c r="E230" s="20">
        <v>130</v>
      </c>
      <c r="F230" s="25">
        <f t="shared" si="3"/>
        <v>130</v>
      </c>
      <c r="G230" s="26"/>
    </row>
    <row r="231" ht="31.2" outlineLevel="1" spans="1:7">
      <c r="A231" s="29">
        <v>13</v>
      </c>
      <c r="B231" s="30" t="s">
        <v>179</v>
      </c>
      <c r="C231" s="29"/>
      <c r="D231" s="29"/>
      <c r="E231" s="20">
        <v>70.88</v>
      </c>
      <c r="F231" s="25">
        <f t="shared" si="3"/>
        <v>70.88</v>
      </c>
      <c r="G231" s="26"/>
    </row>
    <row r="232" ht="20" customHeight="1" outlineLevel="1" spans="1:7">
      <c r="A232" s="29">
        <v>14</v>
      </c>
      <c r="B232" s="30" t="s">
        <v>180</v>
      </c>
      <c r="C232" s="29"/>
      <c r="D232" s="29"/>
      <c r="E232" s="20">
        <v>2.4</v>
      </c>
      <c r="F232" s="25">
        <f t="shared" si="3"/>
        <v>2.4</v>
      </c>
      <c r="G232" s="26"/>
    </row>
    <row r="233" ht="20" customHeight="1" outlineLevel="1" spans="1:7">
      <c r="A233" s="29">
        <v>15</v>
      </c>
      <c r="B233" s="30" t="s">
        <v>181</v>
      </c>
      <c r="C233" s="29"/>
      <c r="D233" s="29"/>
      <c r="E233" s="29">
        <v>3.59</v>
      </c>
      <c r="F233" s="25">
        <f t="shared" si="3"/>
        <v>3.59</v>
      </c>
      <c r="G233" s="26"/>
    </row>
    <row r="234" ht="20" customHeight="1" outlineLevel="1" spans="1:7">
      <c r="A234" s="29">
        <v>16</v>
      </c>
      <c r="B234" s="30" t="s">
        <v>182</v>
      </c>
      <c r="C234" s="29"/>
      <c r="D234" s="29"/>
      <c r="E234" s="20">
        <v>23.6</v>
      </c>
      <c r="F234" s="25">
        <f t="shared" si="3"/>
        <v>23.6</v>
      </c>
      <c r="G234" s="26"/>
    </row>
    <row r="235" ht="20" customHeight="1" outlineLevel="1" spans="1:7">
      <c r="A235" s="29">
        <v>17</v>
      </c>
      <c r="B235" s="30" t="s">
        <v>183</v>
      </c>
      <c r="C235" s="29"/>
      <c r="D235" s="29"/>
      <c r="E235" s="29">
        <v>31.05</v>
      </c>
      <c r="F235" s="25">
        <f t="shared" si="3"/>
        <v>31.05</v>
      </c>
      <c r="G235" s="26"/>
    </row>
    <row r="236" ht="20" customHeight="1" outlineLevel="1" spans="1:7">
      <c r="A236" s="29">
        <v>18</v>
      </c>
      <c r="B236" s="30" t="s">
        <v>184</v>
      </c>
      <c r="C236" s="29"/>
      <c r="D236" s="29"/>
      <c r="E236" s="29">
        <v>9.76</v>
      </c>
      <c r="F236" s="25">
        <f t="shared" si="3"/>
        <v>9.76</v>
      </c>
      <c r="G236" s="26"/>
    </row>
    <row r="237" ht="20" customHeight="1" outlineLevel="1" spans="1:7">
      <c r="A237" s="29">
        <v>19</v>
      </c>
      <c r="B237" s="30" t="s">
        <v>185</v>
      </c>
      <c r="C237" s="29"/>
      <c r="D237" s="29"/>
      <c r="E237" s="20">
        <v>6</v>
      </c>
      <c r="F237" s="25">
        <f t="shared" si="3"/>
        <v>6</v>
      </c>
      <c r="G237" s="26"/>
    </row>
    <row r="238" ht="20" customHeight="1" spans="1:7">
      <c r="A238" s="29">
        <v>20</v>
      </c>
      <c r="B238" s="30" t="s">
        <v>186</v>
      </c>
      <c r="C238" s="24"/>
      <c r="D238" s="24"/>
      <c r="E238" s="20">
        <v>597.04</v>
      </c>
      <c r="F238" s="25">
        <f t="shared" si="3"/>
        <v>597.04</v>
      </c>
      <c r="G238" s="32"/>
    </row>
    <row r="239" ht="20" customHeight="1" spans="1:7">
      <c r="A239" s="33" t="s">
        <v>187</v>
      </c>
      <c r="B239" s="28" t="s">
        <v>188</v>
      </c>
      <c r="C239" s="24"/>
      <c r="D239" s="24"/>
      <c r="E239" s="24">
        <v>7275.56</v>
      </c>
      <c r="F239" s="25">
        <f t="shared" si="3"/>
        <v>7275.56</v>
      </c>
      <c r="G239" s="26"/>
    </row>
    <row r="240" ht="20" customHeight="1" spans="1:7">
      <c r="A240" s="33" t="s">
        <v>189</v>
      </c>
      <c r="B240" s="28" t="s">
        <v>190</v>
      </c>
      <c r="C240" s="24">
        <f>SUM(C239+C218+C5)</f>
        <v>111066.48</v>
      </c>
      <c r="D240" s="24">
        <f>SUM(D239+D218+D5)</f>
        <v>27232.31</v>
      </c>
      <c r="E240" s="25">
        <f>SUM(E239+E218+E5)</f>
        <v>14487.9</v>
      </c>
      <c r="F240" s="25">
        <f t="shared" si="3"/>
        <v>152786.69</v>
      </c>
      <c r="G240" s="26"/>
    </row>
  </sheetData>
  <mergeCells count="3">
    <mergeCell ref="A1:B1"/>
    <mergeCell ref="A2:G2"/>
    <mergeCell ref="F3:G3"/>
  </mergeCells>
  <printOptions horizontalCentered="1"/>
  <pageMargins left="0.357638888888889" right="0.357638888888889" top="0.802777777777778" bottom="0.511805555555556" header="0.5" footer="0.302777777777778"/>
  <pageSetup paperSize="9" scale="93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审定表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李林洋</dc:creator>
  <cp:lastModifiedBy>小吨</cp:lastModifiedBy>
  <dcterms:created xsi:type="dcterms:W3CDTF">2022-06-28T12:27:00Z</dcterms:created>
  <dcterms:modified xsi:type="dcterms:W3CDTF">2022-07-14T01:58:37Z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D4A1E163D73E4D87BDD997CD37A29D32</vt:lpwstr>
  </property>
  <property fmtid="{D5CDD505-2E9C-101B-9397-08002B2CF9AE}" pid="3" name="KSOProductBuildVer">
    <vt:lpwstr>2052-11.1.0.11875</vt:lpwstr>
  </property>
</Properties>
</file>